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9975" windowHeight="4335" activeTab="2"/>
  </bookViews>
  <sheets>
    <sheet name="WISMAN WISNUS TAHUNAN" sheetId="2" r:id="rId1"/>
    <sheet name="PER DTW" sheetId="4" r:id="rId2"/>
    <sheet name="TOTAL TAHUNAN" sheetId="6" r:id="rId3"/>
    <sheet name="Sheet2" sheetId="5" r:id="rId4"/>
  </sheets>
  <definedNames>
    <definedName name="_xlnm.Print_Area" localSheetId="2">'TOTAL TAHUNAN'!$B$4:$I$21</definedName>
    <definedName name="_xlnm.Print_Area" localSheetId="0">'WISMAN WISNUS TAHUNAN'!$B$4:$W$22</definedName>
  </definedNames>
  <calcPr calcId="124519"/>
</workbook>
</file>

<file path=xl/calcChain.xml><?xml version="1.0" encoding="utf-8"?>
<calcChain xmlns="http://schemas.openxmlformats.org/spreadsheetml/2006/main">
  <c r="I20" i="6"/>
  <c r="H20"/>
  <c r="F20"/>
  <c r="E20"/>
  <c r="D20"/>
  <c r="C20"/>
  <c r="I19"/>
  <c r="H19"/>
  <c r="F19"/>
  <c r="E19"/>
  <c r="D19"/>
  <c r="C19"/>
  <c r="I18"/>
  <c r="H18"/>
  <c r="F18"/>
  <c r="E18"/>
  <c r="D18"/>
  <c r="C18"/>
  <c r="I17"/>
  <c r="H17"/>
  <c r="F17"/>
  <c r="E17"/>
  <c r="D17"/>
  <c r="C17"/>
  <c r="I16"/>
  <c r="H16"/>
  <c r="F16"/>
  <c r="E16"/>
  <c r="D16"/>
  <c r="C16"/>
  <c r="I15"/>
  <c r="H15"/>
  <c r="F15"/>
  <c r="E15"/>
  <c r="D15"/>
  <c r="C15"/>
  <c r="I14"/>
  <c r="H14"/>
  <c r="G14"/>
  <c r="F14"/>
  <c r="E14"/>
  <c r="D14"/>
  <c r="C14"/>
  <c r="I13"/>
  <c r="H13"/>
  <c r="G13"/>
  <c r="F13"/>
  <c r="E13"/>
  <c r="D13"/>
  <c r="C13"/>
  <c r="I12"/>
  <c r="H12"/>
  <c r="G12"/>
  <c r="F12"/>
  <c r="E12"/>
  <c r="D12"/>
  <c r="C12"/>
  <c r="I11"/>
  <c r="H11"/>
  <c r="G11"/>
  <c r="F11"/>
  <c r="E11"/>
  <c r="D11"/>
  <c r="C11"/>
  <c r="I10"/>
  <c r="H10"/>
  <c r="G10"/>
  <c r="F10"/>
  <c r="E10"/>
  <c r="D10"/>
  <c r="C10"/>
  <c r="I9"/>
  <c r="I21" s="1"/>
  <c r="H9"/>
  <c r="H21" s="1"/>
  <c r="G9"/>
  <c r="G21" s="1"/>
  <c r="F9"/>
  <c r="F21" s="1"/>
  <c r="E9"/>
  <c r="E21" s="1"/>
  <c r="D9"/>
  <c r="D21" s="1"/>
  <c r="C9"/>
  <c r="C21" s="1"/>
  <c r="U21" i="2" l="1"/>
  <c r="V21"/>
  <c r="V20"/>
  <c r="U20"/>
  <c r="U19"/>
  <c r="V19"/>
  <c r="V18"/>
  <c r="U18"/>
  <c r="U17"/>
  <c r="V17"/>
  <c r="V16"/>
  <c r="U16"/>
  <c r="U15"/>
  <c r="V15"/>
  <c r="V14"/>
  <c r="U14"/>
  <c r="R21"/>
  <c r="R20"/>
  <c r="R19"/>
  <c r="R18"/>
  <c r="R17"/>
  <c r="R16"/>
  <c r="R15"/>
  <c r="R14"/>
  <c r="R13"/>
  <c r="R12"/>
  <c r="T12"/>
  <c r="R11"/>
  <c r="S10"/>
  <c r="R10"/>
  <c r="AS57" i="5"/>
  <c r="AR57"/>
  <c r="AP57"/>
  <c r="AO57"/>
  <c r="AN57"/>
  <c r="AL57"/>
  <c r="AK57"/>
  <c r="AJ57"/>
  <c r="AH57"/>
  <c r="AG57"/>
  <c r="AF57"/>
  <c r="AD57"/>
  <c r="AC57"/>
  <c r="AB57"/>
  <c r="Z57"/>
  <c r="Y57"/>
  <c r="X57"/>
  <c r="V57"/>
  <c r="U57"/>
  <c r="T57"/>
  <c r="R57"/>
  <c r="Q57"/>
  <c r="P57"/>
  <c r="N57"/>
  <c r="M57"/>
  <c r="L57"/>
  <c r="J57"/>
  <c r="I57"/>
  <c r="H57"/>
  <c r="AS56"/>
  <c r="AR56"/>
  <c r="AP56"/>
  <c r="AO56"/>
  <c r="AN56"/>
  <c r="AM56"/>
  <c r="AM57" s="1"/>
  <c r="AL56"/>
  <c r="AK56"/>
  <c r="AJ56"/>
  <c r="AI56"/>
  <c r="AI57" s="1"/>
  <c r="AH56"/>
  <c r="AG56"/>
  <c r="AF56"/>
  <c r="AE56"/>
  <c r="AE57" s="1"/>
  <c r="AD56"/>
  <c r="AC56"/>
  <c r="AB56"/>
  <c r="AA56"/>
  <c r="AA57" s="1"/>
  <c r="Z56"/>
  <c r="Y56"/>
  <c r="X56"/>
  <c r="W56"/>
  <c r="W57" s="1"/>
  <c r="V56"/>
  <c r="U56"/>
  <c r="T56"/>
  <c r="S56"/>
  <c r="S57" s="1"/>
  <c r="R56"/>
  <c r="Q56"/>
  <c r="P56"/>
  <c r="O56"/>
  <c r="O57" s="1"/>
  <c r="N56"/>
  <c r="M56"/>
  <c r="L56"/>
  <c r="K56"/>
  <c r="K57" s="1"/>
  <c r="J56"/>
  <c r="I56"/>
  <c r="H56"/>
  <c r="G56"/>
  <c r="G57" s="1"/>
  <c r="AQ55"/>
  <c r="AQ54"/>
  <c r="AQ53"/>
  <c r="AQ52"/>
  <c r="AQ51"/>
  <c r="AQ50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56" s="1"/>
  <c r="AQ7"/>
  <c r="AQ6"/>
  <c r="R22" i="2" l="1"/>
  <c r="AT66" i="5"/>
  <c r="AR62" s="1"/>
  <c r="AQ57"/>
  <c r="V13" i="2" l="1"/>
  <c r="U13"/>
  <c r="W13" s="1"/>
  <c r="U12"/>
  <c r="W12" s="1"/>
  <c r="V12"/>
  <c r="V11"/>
  <c r="V10"/>
  <c r="W10" s="1"/>
  <c r="U11"/>
  <c r="U10"/>
  <c r="U22" s="1"/>
  <c r="W14"/>
  <c r="W15"/>
  <c r="W16"/>
  <c r="W17"/>
  <c r="W18"/>
  <c r="W19"/>
  <c r="W20"/>
  <c r="W21"/>
  <c r="AL60" i="4"/>
  <c r="AH60"/>
  <c r="AD60"/>
  <c r="Z60"/>
  <c r="V60"/>
  <c r="R60"/>
  <c r="N60"/>
  <c r="J60"/>
  <c r="F60"/>
  <c r="AO59"/>
  <c r="AO60" s="1"/>
  <c r="AN59"/>
  <c r="AN60" s="1"/>
  <c r="AM59"/>
  <c r="AM60" s="1"/>
  <c r="AL59"/>
  <c r="AK59"/>
  <c r="AK60" s="1"/>
  <c r="AJ59"/>
  <c r="AJ60" s="1"/>
  <c r="AI59"/>
  <c r="AI60" s="1"/>
  <c r="AH59"/>
  <c r="AG59"/>
  <c r="AG60" s="1"/>
  <c r="AF59"/>
  <c r="AF60" s="1"/>
  <c r="AE59"/>
  <c r="AE60" s="1"/>
  <c r="AD59"/>
  <c r="AC59"/>
  <c r="AC60" s="1"/>
  <c r="AB59"/>
  <c r="AB60" s="1"/>
  <c r="AA59"/>
  <c r="AA60" s="1"/>
  <c r="Z59"/>
  <c r="Y59"/>
  <c r="Y60" s="1"/>
  <c r="X59"/>
  <c r="X60" s="1"/>
  <c r="W59"/>
  <c r="W60" s="1"/>
  <c r="V59"/>
  <c r="U59"/>
  <c r="U60" s="1"/>
  <c r="T59"/>
  <c r="T60" s="1"/>
  <c r="S59"/>
  <c r="S60" s="1"/>
  <c r="R59"/>
  <c r="Q59"/>
  <c r="Q60" s="1"/>
  <c r="P59"/>
  <c r="P60" s="1"/>
  <c r="O59"/>
  <c r="O60" s="1"/>
  <c r="N59"/>
  <c r="M59"/>
  <c r="M60" s="1"/>
  <c r="L59"/>
  <c r="L60" s="1"/>
  <c r="K59"/>
  <c r="K60" s="1"/>
  <c r="J59"/>
  <c r="I59"/>
  <c r="I60" s="1"/>
  <c r="H59"/>
  <c r="H60" s="1"/>
  <c r="G59"/>
  <c r="G60" s="1"/>
  <c r="F59"/>
  <c r="E59"/>
  <c r="E60" s="1"/>
  <c r="D59"/>
  <c r="D60" s="1"/>
  <c r="AR58"/>
  <c r="AQ58"/>
  <c r="AP58"/>
  <c r="AR57"/>
  <c r="AQ57"/>
  <c r="AP57"/>
  <c r="AR56"/>
  <c r="AQ56"/>
  <c r="AP56"/>
  <c r="AR55"/>
  <c r="AQ55"/>
  <c r="AP55"/>
  <c r="AR54"/>
  <c r="AQ54"/>
  <c r="AP54"/>
  <c r="AR53"/>
  <c r="AQ53"/>
  <c r="AP53"/>
  <c r="AR52"/>
  <c r="AQ52"/>
  <c r="AP52"/>
  <c r="AR51"/>
  <c r="AQ51"/>
  <c r="AP51"/>
  <c r="AR50"/>
  <c r="AQ50"/>
  <c r="AP50"/>
  <c r="AR49"/>
  <c r="AQ49"/>
  <c r="AP49"/>
  <c r="AR48"/>
  <c r="AQ48"/>
  <c r="AP48"/>
  <c r="AR47"/>
  <c r="AQ47"/>
  <c r="AP47"/>
  <c r="AR46"/>
  <c r="AQ46"/>
  <c r="AP46"/>
  <c r="AR45"/>
  <c r="AQ45"/>
  <c r="AP45"/>
  <c r="AR44"/>
  <c r="AQ44"/>
  <c r="AP44"/>
  <c r="AR43"/>
  <c r="AQ43"/>
  <c r="AP43"/>
  <c r="AR42"/>
  <c r="AQ42"/>
  <c r="AP42"/>
  <c r="AR41"/>
  <c r="AQ41"/>
  <c r="AP41"/>
  <c r="AR40"/>
  <c r="AQ40"/>
  <c r="AP40"/>
  <c r="AR39"/>
  <c r="AQ39"/>
  <c r="AP39"/>
  <c r="AR38"/>
  <c r="AQ38"/>
  <c r="AP38"/>
  <c r="AR37"/>
  <c r="AQ37"/>
  <c r="AP37"/>
  <c r="AR36"/>
  <c r="AQ36"/>
  <c r="AP36"/>
  <c r="AR35"/>
  <c r="AQ35"/>
  <c r="AP35"/>
  <c r="AR34"/>
  <c r="AQ34"/>
  <c r="AP34"/>
  <c r="AR33"/>
  <c r="AQ33"/>
  <c r="AP33"/>
  <c r="AR32"/>
  <c r="AQ32"/>
  <c r="AP32"/>
  <c r="AR31"/>
  <c r="AQ31"/>
  <c r="AP31"/>
  <c r="AR30"/>
  <c r="AQ30"/>
  <c r="AP30"/>
  <c r="AR29"/>
  <c r="AQ29"/>
  <c r="AP29"/>
  <c r="AR28"/>
  <c r="AQ28"/>
  <c r="AP28"/>
  <c r="AR27"/>
  <c r="AQ27"/>
  <c r="AP27"/>
  <c r="AR26"/>
  <c r="AQ26"/>
  <c r="AP26"/>
  <c r="AR25"/>
  <c r="AQ25"/>
  <c r="AP25"/>
  <c r="AR24"/>
  <c r="AQ24"/>
  <c r="AP24"/>
  <c r="AR23"/>
  <c r="AQ23"/>
  <c r="AP23"/>
  <c r="AR22"/>
  <c r="AQ22"/>
  <c r="AP22"/>
  <c r="AR21"/>
  <c r="AQ21"/>
  <c r="AP21"/>
  <c r="AR20"/>
  <c r="AQ20"/>
  <c r="AP20"/>
  <c r="AR19"/>
  <c r="AQ19"/>
  <c r="AP19"/>
  <c r="AR18"/>
  <c r="AQ18"/>
  <c r="AP18"/>
  <c r="AR17"/>
  <c r="AQ17"/>
  <c r="AP17"/>
  <c r="AR16"/>
  <c r="AQ16"/>
  <c r="AP16"/>
  <c r="AR15"/>
  <c r="AQ15"/>
  <c r="AP15"/>
  <c r="AR14"/>
  <c r="AQ14"/>
  <c r="AP14"/>
  <c r="AR13"/>
  <c r="AQ13"/>
  <c r="AP13"/>
  <c r="AR12"/>
  <c r="AQ12"/>
  <c r="AP12"/>
  <c r="AR11"/>
  <c r="AQ11"/>
  <c r="AP11"/>
  <c r="AR10"/>
  <c r="AQ10"/>
  <c r="AP10"/>
  <c r="AR9"/>
  <c r="AQ9"/>
  <c r="AP9"/>
  <c r="AR8"/>
  <c r="AQ8"/>
  <c r="AP8"/>
  <c r="AR7"/>
  <c r="AQ7"/>
  <c r="AP7"/>
  <c r="AR6"/>
  <c r="AQ6"/>
  <c r="AP6"/>
  <c r="AR5"/>
  <c r="AR59" s="1"/>
  <c r="AR60" s="1"/>
  <c r="AQ5"/>
  <c r="AQ59" s="1"/>
  <c r="AQ60" s="1"/>
  <c r="AP5"/>
  <c r="AP59" s="1"/>
  <c r="AP60" s="1"/>
  <c r="V22" i="2" l="1"/>
  <c r="W11"/>
  <c r="T21"/>
  <c r="T19"/>
  <c r="T18"/>
  <c r="T16"/>
  <c r="T15"/>
  <c r="T13"/>
  <c r="S22"/>
  <c r="O22"/>
  <c r="T11"/>
  <c r="T14"/>
  <c r="T17"/>
  <c r="T20"/>
  <c r="Q10"/>
  <c r="T22" l="1"/>
  <c r="W22"/>
  <c r="T10"/>
  <c r="E10"/>
  <c r="H10"/>
  <c r="K10"/>
  <c r="N10"/>
  <c r="E11"/>
  <c r="H11"/>
  <c r="K11"/>
  <c r="N11"/>
  <c r="E12"/>
  <c r="H12"/>
  <c r="K12"/>
  <c r="N12"/>
  <c r="E13"/>
  <c r="H13"/>
  <c r="K13"/>
  <c r="N13"/>
  <c r="E14"/>
  <c r="H14"/>
  <c r="K14"/>
  <c r="N14"/>
  <c r="E15"/>
  <c r="H15"/>
  <c r="K15"/>
  <c r="N15"/>
  <c r="E16"/>
  <c r="H16"/>
  <c r="K16"/>
  <c r="N16"/>
  <c r="E17"/>
  <c r="H17"/>
  <c r="K17"/>
  <c r="N17"/>
  <c r="E18"/>
  <c r="H18"/>
  <c r="K18"/>
  <c r="N18"/>
  <c r="E19"/>
  <c r="H19"/>
  <c r="K19"/>
  <c r="N19"/>
  <c r="E20"/>
  <c r="H20"/>
  <c r="K20"/>
  <c r="N20"/>
  <c r="E21"/>
  <c r="H21"/>
  <c r="K21"/>
  <c r="N21"/>
  <c r="D22" l="1"/>
  <c r="L22" l="1"/>
  <c r="C22" l="1"/>
  <c r="G22"/>
  <c r="I22"/>
  <c r="J22"/>
  <c r="M22"/>
  <c r="P22"/>
  <c r="Q11"/>
  <c r="Q12"/>
  <c r="Q13"/>
  <c r="Q14"/>
  <c r="Q15"/>
  <c r="Q16"/>
  <c r="Q17"/>
  <c r="Q18"/>
  <c r="Q19"/>
  <c r="Q20"/>
  <c r="Q21"/>
  <c r="N22"/>
  <c r="K22"/>
  <c r="E22"/>
  <c r="Q22" l="1"/>
  <c r="H22" l="1"/>
  <c r="F22"/>
</calcChain>
</file>

<file path=xl/sharedStrings.xml><?xml version="1.0" encoding="utf-8"?>
<sst xmlns="http://schemas.openxmlformats.org/spreadsheetml/2006/main" count="392" uniqueCount="125">
  <si>
    <t>HASIL CAPAIAN KUNJUNGAN WISATA DI DAYA TARIK WISATA</t>
  </si>
  <si>
    <t>KABUPATEN SEMARANG</t>
  </si>
  <si>
    <t>Bulan</t>
  </si>
  <si>
    <t>Tahun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</si>
  <si>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</si>
  <si>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</si>
  <si>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</si>
  <si>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</si>
  <si>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</si>
  <si>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</si>
  <si>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</si>
  <si>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</si>
  <si>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</si>
  <si>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</si>
  <si>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</si>
  <si>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</si>
  <si>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</si>
  <si>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WISNUS</t>
  </si>
  <si>
    <t>WISMAN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</si>
  <si>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</si>
  <si>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</si>
  <si>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</si>
  <si>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</si>
  <si>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</si>
  <si>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</si>
  <si>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</si>
  <si>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</si>
  <si>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</si>
  <si>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</si>
  <si>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</si>
  <si>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</si>
  <si>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</si>
  <si>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SUB TOTAL</t>
  </si>
  <si>
    <t>L</t>
  </si>
  <si>
    <t>P</t>
  </si>
  <si>
    <t>Agro Wisata Kopeng Gunungsari</t>
  </si>
  <si>
    <t>Wisata Alam</t>
  </si>
  <si>
    <t>Air Terjun Curug Lawe</t>
  </si>
  <si>
    <t>Air Terjun Semirang</t>
  </si>
  <si>
    <t>Ayanaz</t>
  </si>
  <si>
    <t>Balemong &amp; Resort</t>
  </si>
  <si>
    <t>Bamboo Garden Sumowono</t>
  </si>
  <si>
    <t>Bantir Hills</t>
  </si>
  <si>
    <t>Bukit Cinta</t>
  </si>
  <si>
    <t>Cimory On The Valley</t>
  </si>
  <si>
    <t>Dusun Semilir</t>
  </si>
  <si>
    <t>Eling Bening</t>
  </si>
  <si>
    <t>Emporrium Nissin Biscuit</t>
  </si>
  <si>
    <t>Goa Maria Kerep</t>
  </si>
  <si>
    <t>Gumuk Reco Sepakung</t>
  </si>
  <si>
    <t>Hills Joglo Villa</t>
  </si>
  <si>
    <t>Hortimart Agro Center</t>
  </si>
  <si>
    <t>Kampoeng Kopi Banaran</t>
  </si>
  <si>
    <t>Kampoeng Wisata Banyumili</t>
  </si>
  <si>
    <t>Klenting Kuning</t>
  </si>
  <si>
    <t>Kolam Renang Baran Permai</t>
  </si>
  <si>
    <t>Kolam Renang Bu Sri</t>
  </si>
  <si>
    <t>Kolam Renang Bumi Lerep Indah</t>
  </si>
  <si>
    <t>Kolam Renang Tirto Argo Siwarak</t>
  </si>
  <si>
    <t>Lereng Kelir</t>
  </si>
  <si>
    <t>Makam Hasan Munadi Nyatnyono</t>
  </si>
  <si>
    <t>Muncul River Tubing</t>
  </si>
  <si>
    <t>Muncul Waterpark</t>
  </si>
  <si>
    <t>MUSEUM KERETA API AMBARAWA</t>
  </si>
  <si>
    <t>New Wisata Bandungan</t>
  </si>
  <si>
    <t>Palagan Ambarawa</t>
  </si>
  <si>
    <t>PT. Jamu Sido Muncul</t>
  </si>
  <si>
    <t>Saloka Theme Park</t>
  </si>
  <si>
    <t>Sunrise Hill</t>
  </si>
  <si>
    <t>Taman Bunga Celosia</t>
  </si>
  <si>
    <t>Taman Kelinci</t>
  </si>
  <si>
    <t>The Fountain Water Park</t>
  </si>
  <si>
    <t>Tree Top Outbond</t>
  </si>
  <si>
    <t>Umbul Sidomukti</t>
  </si>
  <si>
    <t>Vana Prastha Gedong Songo</t>
  </si>
  <si>
    <t>Wana Wisata Penggaron</t>
  </si>
  <si>
    <t>Watu Gajah Park</t>
  </si>
  <si>
    <t>Wisata Alam Perantunan</t>
  </si>
  <si>
    <t>Wisata Pesanggrahan Watu Gunung</t>
  </si>
  <si>
    <t>TABEL ISIAN JUMLAH WISATAWAN 2022</t>
  </si>
  <si>
    <t>No</t>
  </si>
  <si>
    <t>JENIS</t>
  </si>
  <si>
    <t>SDM</t>
  </si>
  <si>
    <t>SUBTOTAL</t>
  </si>
  <si>
    <t>PENDAPATAN</t>
  </si>
  <si>
    <t>Semarang Kab</t>
  </si>
  <si>
    <t>wisata buatan</t>
  </si>
  <si>
    <t>candi gedong songo</t>
  </si>
  <si>
    <t>wisata budaya</t>
  </si>
  <si>
    <t>minat khusus</t>
  </si>
  <si>
    <t>curug tujuh bidadari</t>
  </si>
  <si>
    <t>Danuwo Waterpark</t>
  </si>
  <si>
    <t>DTW Goa Rong View (Tlogo Tuntang)</t>
  </si>
  <si>
    <t>langen tirto muncul</t>
  </si>
  <si>
    <t>pemandian muncul</t>
  </si>
  <si>
    <t>Pendakian Thekelan</t>
  </si>
  <si>
    <t>susan spa &amp; resort</t>
  </si>
  <si>
    <t>taman wisata kopeng</t>
  </si>
  <si>
    <t>Umbul Songo</t>
  </si>
  <si>
    <t>Wisata Kalipasang</t>
  </si>
  <si>
    <t>DATA WISATA TAHUN 2021</t>
  </si>
  <si>
    <t>NO</t>
  </si>
  <si>
    <t>KABUPATEN/KOTA</t>
  </si>
  <si>
    <t>JENIS WISATA</t>
  </si>
  <si>
    <t>NAMA_WISATA</t>
  </si>
  <si>
    <t>TENAGA</t>
  </si>
  <si>
    <t>NUSANTARA</t>
  </si>
  <si>
    <t>MANCANEGARA</t>
  </si>
  <si>
    <t>PENDAPATAN/(Rp)</t>
  </si>
  <si>
    <t xml:space="preserve">Semarang Kab. </t>
  </si>
  <si>
    <t>Wisata Buatan</t>
  </si>
  <si>
    <t>Agro Wisata Tlogo Resort</t>
  </si>
  <si>
    <t>Wisata Budaya</t>
  </si>
  <si>
    <t>Candi Gedong Songo</t>
  </si>
  <si>
    <t>Minat Khusus</t>
  </si>
  <si>
    <t>Curug Tujuh Bidadari</t>
  </si>
  <si>
    <t>Langen Tirto Muncul</t>
  </si>
  <si>
    <t>Pemandian Muncul</t>
  </si>
  <si>
    <t>Susan Spa &amp; Resort</t>
  </si>
  <si>
    <t>Taman Wisata Kopeng</t>
  </si>
  <si>
    <t>Semarang Kab. , 20-01-2022</t>
  </si>
  <si>
    <t>Mengetahui,</t>
  </si>
  <si>
    <t>TAHUN</t>
  </si>
  <si>
    <t>WIS MAN</t>
  </si>
  <si>
    <t>REKAPITULASI DATA KUNJUNGAN WISATA DI DAYA TARIK WISATA TAHUN 2016 s/d TAHUN 2022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</si>
</sst>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b/>
      <u/>
      <sz val="18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2" xfId="0" applyNumberFormat="1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/>
    <xf numFmtId="0" fontId="0" fillId="0" borderId="12" xfId="0" applyBorder="1"/>
    <xf numFmtId="0" fontId="0" fillId="0" borderId="11" xfId="0" applyBorder="1" applyAlignment="1">
      <alignment vertical="top" wrapText="1"/>
    </xf>
    <xf numFmtId="3" fontId="0" fillId="0" borderId="11" xfId="0" applyNumberFormat="1" applyBorder="1" applyAlignment="1">
      <alignment horizontal="right" vertical="top" wrapText="1"/>
    </xf>
    <xf numFmtId="3" fontId="7" fillId="0" borderId="11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3" fontId="1" fillId="4" borderId="21" xfId="0" applyNumberFormat="1" applyFont="1" applyFill="1" applyBorder="1" applyAlignment="1">
      <alignment horizontal="center" vertical="center" wrapText="1"/>
    </xf>
    <xf numFmtId="3" fontId="1" fillId="4" borderId="22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right" vertical="top" wrapText="1"/>
    </xf>
    <xf numFmtId="3" fontId="0" fillId="0" borderId="11" xfId="0" applyNumberFormat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11" xfId="0" applyFill="1" applyBorder="1" applyAlignment="1">
      <alignment horizontal="right" vertical="top" wrapText="1"/>
    </xf>
    <xf numFmtId="3" fontId="0" fillId="0" borderId="11" xfId="0" applyNumberFormat="1" applyFill="1" applyBorder="1" applyAlignment="1">
      <alignment horizontal="right" vertical="top" wrapText="1"/>
    </xf>
    <xf numFmtId="3" fontId="7" fillId="0" borderId="11" xfId="0" applyNumberFormat="1" applyFont="1" applyBorder="1" applyAlignment="1">
      <alignment horizontal="right" wrapText="1"/>
    </xf>
    <xf numFmtId="0" fontId="0" fillId="0" borderId="28" xfId="0" applyBorder="1"/>
    <xf numFmtId="0" fontId="0" fillId="0" borderId="0" xfId="0" applyBorder="1"/>
    <xf numFmtId="0" fontId="0" fillId="0" borderId="11" xfId="0" applyBorder="1" applyAlignment="1">
      <alignment horizontal="center" wrapText="1"/>
    </xf>
    <xf numFmtId="20" fontId="7" fillId="0" borderId="11" xfId="0" applyNumberFormat="1" applyFont="1" applyBorder="1" applyAlignment="1">
      <alignment horizontal="center" vertical="center" wrapText="1"/>
    </xf>
    <xf numFmtId="0" fontId="0" fillId="5" borderId="11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  <xf numFmtId="3" fontId="0" fillId="6" borderId="11" xfId="0" applyNumberFormat="1" applyFill="1" applyBorder="1" applyAlignment="1">
      <alignment horizontal="right" vertical="top" wrapText="1"/>
    </xf>
    <xf numFmtId="3" fontId="7" fillId="6" borderId="11" xfId="0" applyNumberFormat="1" applyFont="1" applyFill="1" applyBorder="1" applyAlignment="1">
      <alignment horizontal="right" vertical="center" wrapText="1"/>
    </xf>
    <xf numFmtId="0" fontId="0" fillId="6" borderId="0" xfId="0" applyFill="1"/>
    <xf numFmtId="0" fontId="0" fillId="7" borderId="11" xfId="0" applyFill="1" applyBorder="1" applyAlignment="1">
      <alignment vertical="top" wrapText="1"/>
    </xf>
    <xf numFmtId="3" fontId="0" fillId="7" borderId="11" xfId="0" applyNumberFormat="1" applyFill="1" applyBorder="1" applyAlignment="1">
      <alignment horizontal="right" vertical="top" wrapText="1"/>
    </xf>
    <xf numFmtId="3" fontId="7" fillId="7" borderId="11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0" fillId="8" borderId="11" xfId="0" applyFill="1" applyBorder="1" applyAlignment="1">
      <alignment vertical="top" wrapText="1"/>
    </xf>
    <xf numFmtId="3" fontId="0" fillId="8" borderId="11" xfId="0" applyNumberFormat="1" applyFill="1" applyBorder="1" applyAlignment="1">
      <alignment horizontal="right" vertical="top" wrapText="1"/>
    </xf>
    <xf numFmtId="3" fontId="7" fillId="8" borderId="11" xfId="0" applyNumberFormat="1" applyFont="1" applyFill="1" applyBorder="1" applyAlignment="1">
      <alignment horizontal="right" vertical="center" wrapText="1"/>
    </xf>
    <xf numFmtId="0" fontId="0" fillId="8" borderId="0" xfId="0" applyFill="1"/>
    <xf numFmtId="3" fontId="7" fillId="3" borderId="1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22" xfId="0" applyNumberFormat="1" applyFont="1" applyFill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vertical="center" wrapText="1"/>
    </xf>
    <xf numFmtId="0" fontId="14" fillId="2" borderId="42" xfId="0" applyFont="1" applyFill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4" fillId="2" borderId="43" xfId="0" applyFont="1" applyFill="1" applyBorder="1" applyAlignment="1">
      <alignment vertical="center" wrapText="1"/>
    </xf>
    <xf numFmtId="3" fontId="14" fillId="3" borderId="30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/>
    <xf numFmtId="3" fontId="13" fillId="3" borderId="1" xfId="0" applyNumberFormat="1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 vertical="center" wrapText="1"/>
    </xf>
    <xf numFmtId="3" fontId="14" fillId="3" borderId="32" xfId="0" applyNumberFormat="1" applyFont="1" applyFill="1" applyBorder="1" applyAlignment="1">
      <alignment horizontal="center" vertical="center" wrapText="1"/>
    </xf>
    <xf numFmtId="3" fontId="14" fillId="3" borderId="22" xfId="0" applyNumberFormat="1" applyFont="1" applyFill="1" applyBorder="1" applyAlignment="1">
      <alignment horizontal="center" vertical="center" wrapText="1"/>
    </xf>
    <xf numFmtId="3" fontId="14" fillId="3" borderId="21" xfId="0" applyNumberFormat="1" applyFont="1" applyFill="1" applyBorder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3" fontId="13" fillId="3" borderId="22" xfId="0" applyNumberFormat="1" applyFont="1" applyFill="1" applyBorder="1"/>
    <xf numFmtId="3" fontId="13" fillId="3" borderId="22" xfId="0" applyNumberFormat="1" applyFont="1" applyFill="1" applyBorder="1" applyAlignment="1">
      <alignment horizontal="center"/>
    </xf>
    <xf numFmtId="0" fontId="13" fillId="10" borderId="31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3" fontId="13" fillId="10" borderId="5" xfId="0" applyNumberFormat="1" applyFont="1" applyFill="1" applyBorder="1"/>
    <xf numFmtId="3" fontId="12" fillId="10" borderId="17" xfId="0" applyNumberFormat="1" applyFont="1" applyFill="1" applyBorder="1" applyAlignment="1">
      <alignment horizontal="center" vertical="center"/>
    </xf>
    <xf numFmtId="3" fontId="13" fillId="10" borderId="1" xfId="0" applyNumberFormat="1" applyFont="1" applyFill="1" applyBorder="1"/>
    <xf numFmtId="3" fontId="13" fillId="10" borderId="22" xfId="0" applyNumberFormat="1" applyFont="1" applyFill="1" applyBorder="1"/>
    <xf numFmtId="3" fontId="12" fillId="10" borderId="24" xfId="0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center" vertical="center" wrapText="1"/>
    </xf>
    <xf numFmtId="3" fontId="13" fillId="10" borderId="22" xfId="0" applyNumberFormat="1" applyFont="1" applyFill="1" applyBorder="1" applyAlignment="1">
      <alignment horizontal="center" vertical="center" wrapText="1"/>
    </xf>
    <xf numFmtId="3" fontId="14" fillId="10" borderId="1" xfId="0" applyNumberFormat="1" applyFont="1" applyFill="1" applyBorder="1" applyAlignment="1">
      <alignment horizontal="center" vertical="center" wrapText="1"/>
    </xf>
    <xf numFmtId="3" fontId="14" fillId="10" borderId="22" xfId="0" applyNumberFormat="1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 vertical="center" wrapText="1"/>
    </xf>
    <xf numFmtId="3" fontId="12" fillId="9" borderId="23" xfId="0" applyNumberFormat="1" applyFont="1" applyFill="1" applyBorder="1" applyAlignment="1">
      <alignment horizontal="center" vertical="center" wrapText="1"/>
    </xf>
    <xf numFmtId="3" fontId="12" fillId="9" borderId="24" xfId="0" applyNumberFormat="1" applyFont="1" applyFill="1" applyBorder="1" applyAlignment="1">
      <alignment horizontal="center" vertical="center" wrapText="1"/>
    </xf>
    <xf numFmtId="3" fontId="12" fillId="9" borderId="29" xfId="0" applyNumberFormat="1" applyFont="1" applyFill="1" applyBorder="1" applyAlignment="1">
      <alignment horizontal="center" vertical="center"/>
    </xf>
    <xf numFmtId="3" fontId="12" fillId="3" borderId="2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/>
    </xf>
    <xf numFmtId="0" fontId="3" fillId="2" borderId="44" xfId="0" applyFont="1" applyFill="1" applyBorder="1" applyAlignment="1">
      <alignment horizontal="center"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47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3" fontId="7" fillId="0" borderId="8" xfId="0" applyNumberFormat="1" applyFont="1" applyBorder="1" applyAlignment="1">
      <alignment wrapText="1"/>
    </xf>
    <xf numFmtId="3" fontId="7" fillId="0" borderId="9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W27"/>
  <sheetViews>
    <sheetView workbookViewId="0">
      <selection activeCell="C7" sqref="C7:W7"/>
    </sheetView>
  </sheetViews>
  <sheetFormatPr defaultRowHeight="15"/>
  <cols>
    <col min="1" max="1" width="1.7109375" customWidth="1"/>
    <col min="2" max="2" width="8" customWidth="1"/>
    <col min="3" max="3" width="8.140625" customWidth="1"/>
    <col min="4" max="4" width="5.28515625" customWidth="1"/>
    <col min="5" max="5" width="8" customWidth="1"/>
    <col min="6" max="6" width="7.7109375" customWidth="1"/>
    <col min="7" max="7" width="5" customWidth="1"/>
    <col min="8" max="8" width="7.7109375" customWidth="1"/>
    <col min="9" max="9" width="8.42578125" customWidth="1"/>
    <col min="10" max="10" width="5.140625" customWidth="1"/>
    <col min="11" max="12" width="7.85546875" customWidth="1"/>
    <col min="13" max="13" width="4.7109375" customWidth="1"/>
    <col min="14" max="14" width="7.85546875" customWidth="1"/>
    <col min="15" max="15" width="7.7109375" style="1" customWidth="1"/>
    <col min="16" max="16" width="4.7109375" style="1" customWidth="1"/>
    <col min="17" max="17" width="7.7109375" customWidth="1"/>
    <col min="18" max="18" width="8.28515625" customWidth="1"/>
    <col min="19" max="19" width="5" customWidth="1"/>
    <col min="20" max="20" width="7.5703125" customWidth="1"/>
    <col min="21" max="21" width="8.140625" customWidth="1"/>
    <col min="22" max="22" width="5" customWidth="1"/>
    <col min="23" max="23" width="7.85546875" customWidth="1"/>
  </cols>
  <sheetData>
    <row r="4" spans="1:23">
      <c r="B4" s="111" t="s">
        <v>124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</row>
    <row r="5" spans="1:23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1:23" ht="15.75" thickBot="1">
      <c r="B6" s="24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  <c r="P6" s="26"/>
      <c r="Q6" s="25"/>
      <c r="R6" s="25"/>
      <c r="S6" s="25"/>
      <c r="T6" s="25"/>
    </row>
    <row r="7" spans="1:23" ht="15.75" thickBot="1">
      <c r="A7" s="36"/>
      <c r="B7" s="116" t="s">
        <v>2</v>
      </c>
      <c r="C7" s="112" t="s">
        <v>122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</row>
    <row r="8" spans="1:23" ht="15.75" thickBot="1">
      <c r="A8" s="35"/>
      <c r="B8" s="117"/>
      <c r="C8" s="110">
        <v>2016</v>
      </c>
      <c r="D8" s="110"/>
      <c r="E8" s="110"/>
      <c r="F8" s="110">
        <v>2017</v>
      </c>
      <c r="G8" s="110"/>
      <c r="H8" s="110"/>
      <c r="I8" s="110">
        <v>2018</v>
      </c>
      <c r="J8" s="110"/>
      <c r="K8" s="110"/>
      <c r="L8" s="110">
        <v>2019</v>
      </c>
      <c r="M8" s="110"/>
      <c r="N8" s="110"/>
      <c r="O8" s="110">
        <v>2020</v>
      </c>
      <c r="P8" s="110"/>
      <c r="Q8" s="110"/>
      <c r="R8" s="110">
        <v>2021</v>
      </c>
      <c r="S8" s="110"/>
      <c r="T8" s="110"/>
      <c r="U8" s="115">
        <v>2022</v>
      </c>
      <c r="V8" s="115"/>
      <c r="W8" s="115"/>
    </row>
    <row r="9" spans="1:23" ht="23.25" customHeight="1" thickBot="1">
      <c r="A9" s="35"/>
      <c r="B9" s="118"/>
      <c r="C9" s="78" t="s">
        <v>17</v>
      </c>
      <c r="D9" s="79" t="s">
        <v>123</v>
      </c>
      <c r="E9" s="80" t="s">
        <v>19</v>
      </c>
      <c r="F9" s="79" t="s">
        <v>17</v>
      </c>
      <c r="G9" s="79" t="s">
        <v>123</v>
      </c>
      <c r="H9" s="80" t="s">
        <v>19</v>
      </c>
      <c r="I9" s="79" t="s">
        <v>17</v>
      </c>
      <c r="J9" s="79" t="s">
        <v>123</v>
      </c>
      <c r="K9" s="80" t="s">
        <v>19</v>
      </c>
      <c r="L9" s="79" t="s">
        <v>17</v>
      </c>
      <c r="M9" s="79" t="s">
        <v>123</v>
      </c>
      <c r="N9" s="80" t="s">
        <v>19</v>
      </c>
      <c r="O9" s="79" t="s">
        <v>17</v>
      </c>
      <c r="P9" s="79" t="s">
        <v>123</v>
      </c>
      <c r="Q9" s="80" t="s">
        <v>19</v>
      </c>
      <c r="R9" s="79" t="s">
        <v>17</v>
      </c>
      <c r="S9" s="79" t="s">
        <v>123</v>
      </c>
      <c r="T9" s="80" t="s">
        <v>19</v>
      </c>
      <c r="U9" s="79" t="s">
        <v>17</v>
      </c>
      <c r="V9" s="79" t="s">
        <v>123</v>
      </c>
      <c r="W9" s="81" t="s">
        <v>19</v>
      </c>
    </row>
    <row r="10" spans="1:23" ht="20.100000000000001" customHeight="1">
      <c r="A10" s="35"/>
      <c r="B10" s="62" t="s">
        <v>4</v>
      </c>
      <c r="C10" s="66">
        <v>142436</v>
      </c>
      <c r="D10" s="67">
        <v>245</v>
      </c>
      <c r="E10" s="89">
        <f>C10+D10</f>
        <v>142681</v>
      </c>
      <c r="F10" s="58">
        <v>218655</v>
      </c>
      <c r="G10" s="68">
        <v>889</v>
      </c>
      <c r="H10" s="89">
        <f>F10+G10</f>
        <v>219544</v>
      </c>
      <c r="I10" s="58">
        <v>261124</v>
      </c>
      <c r="J10" s="68">
        <v>661</v>
      </c>
      <c r="K10" s="89">
        <f>I10+J10</f>
        <v>261785</v>
      </c>
      <c r="L10" s="58">
        <v>247279</v>
      </c>
      <c r="M10" s="68">
        <v>304</v>
      </c>
      <c r="N10" s="89">
        <f>L10+M10</f>
        <v>247583</v>
      </c>
      <c r="O10" s="67">
        <v>430705</v>
      </c>
      <c r="P10" s="67">
        <v>396</v>
      </c>
      <c r="Q10" s="87">
        <f>O10+P10</f>
        <v>431101</v>
      </c>
      <c r="R10" s="58">
        <f>Sheet2!G56</f>
        <v>121892</v>
      </c>
      <c r="S10" s="58">
        <f>Sheet2!H56</f>
        <v>175</v>
      </c>
      <c r="T10" s="84">
        <f>R10+S10</f>
        <v>122067</v>
      </c>
      <c r="U10" s="69">
        <f>'PER DTW'!F59</f>
        <v>395328</v>
      </c>
      <c r="V10" s="70">
        <f>'PER DTW'!G59</f>
        <v>2</v>
      </c>
      <c r="W10" s="82">
        <f>U10+V10</f>
        <v>395330</v>
      </c>
    </row>
    <row r="11" spans="1:23" ht="20.100000000000001" customHeight="1">
      <c r="A11" s="35"/>
      <c r="B11" s="63" t="s">
        <v>5</v>
      </c>
      <c r="C11" s="66">
        <v>120907</v>
      </c>
      <c r="D11" s="67">
        <v>115</v>
      </c>
      <c r="E11" s="89">
        <f t="shared" ref="E11:E21" si="0">C11+D11</f>
        <v>121022</v>
      </c>
      <c r="F11" s="58">
        <v>147359</v>
      </c>
      <c r="G11" s="68">
        <v>125</v>
      </c>
      <c r="H11" s="89">
        <f t="shared" ref="H11:H21" si="1">F11+G11</f>
        <v>147484</v>
      </c>
      <c r="I11" s="58">
        <v>244767</v>
      </c>
      <c r="J11" s="68">
        <v>1025</v>
      </c>
      <c r="K11" s="89">
        <f t="shared" ref="K11:K21" si="2">I11+J11</f>
        <v>245792</v>
      </c>
      <c r="L11" s="58">
        <v>193243</v>
      </c>
      <c r="M11" s="68">
        <v>454</v>
      </c>
      <c r="N11" s="89">
        <f t="shared" ref="N11:N21" si="3">L11+M11</f>
        <v>193697</v>
      </c>
      <c r="O11" s="67">
        <v>311241</v>
      </c>
      <c r="P11" s="67">
        <v>336</v>
      </c>
      <c r="Q11" s="87">
        <f t="shared" ref="Q11:Q20" si="4">O11+P11</f>
        <v>311577</v>
      </c>
      <c r="R11" s="58">
        <f>Sheet2!J56</f>
        <v>60162</v>
      </c>
      <c r="S11" s="58">
        <v>0</v>
      </c>
      <c r="T11" s="84">
        <f t="shared" ref="T11:T21" si="5">R11+S11</f>
        <v>60162</v>
      </c>
      <c r="U11" s="69">
        <f>'PER DTW'!I59</f>
        <v>274245</v>
      </c>
      <c r="V11" s="70">
        <f>'PER DTW'!J59</f>
        <v>3</v>
      </c>
      <c r="W11" s="82">
        <f t="shared" ref="W11:W21" si="6">U11+V11</f>
        <v>274248</v>
      </c>
    </row>
    <row r="12" spans="1:23" ht="20.100000000000001" customHeight="1">
      <c r="A12" s="35"/>
      <c r="B12" s="64" t="s">
        <v>6</v>
      </c>
      <c r="C12" s="66">
        <v>135584</v>
      </c>
      <c r="D12" s="67">
        <v>321</v>
      </c>
      <c r="E12" s="89">
        <f t="shared" si="0"/>
        <v>135905</v>
      </c>
      <c r="F12" s="58">
        <v>184952</v>
      </c>
      <c r="G12" s="68">
        <v>2037</v>
      </c>
      <c r="H12" s="89">
        <f t="shared" si="1"/>
        <v>186989</v>
      </c>
      <c r="I12" s="58">
        <v>221212</v>
      </c>
      <c r="J12" s="68">
        <v>1333</v>
      </c>
      <c r="K12" s="89">
        <f t="shared" si="2"/>
        <v>222545</v>
      </c>
      <c r="L12" s="58">
        <v>252681</v>
      </c>
      <c r="M12" s="68">
        <v>368</v>
      </c>
      <c r="N12" s="89">
        <f t="shared" si="3"/>
        <v>253049</v>
      </c>
      <c r="O12" s="67">
        <v>92343</v>
      </c>
      <c r="P12" s="67">
        <v>96</v>
      </c>
      <c r="Q12" s="87">
        <f t="shared" si="4"/>
        <v>92439</v>
      </c>
      <c r="R12" s="58">
        <f>Sheet2!M56</f>
        <v>154226</v>
      </c>
      <c r="S12" s="58">
        <v>0</v>
      </c>
      <c r="T12" s="84">
        <f>R12+S12</f>
        <v>154226</v>
      </c>
      <c r="U12" s="69">
        <f>'PER DTW'!L59</f>
        <v>300035</v>
      </c>
      <c r="V12" s="70">
        <f>'PER DTW'!M59</f>
        <v>10</v>
      </c>
      <c r="W12" s="82">
        <f t="shared" si="6"/>
        <v>300045</v>
      </c>
    </row>
    <row r="13" spans="1:23" ht="20.100000000000001" customHeight="1">
      <c r="A13" s="35"/>
      <c r="B13" s="63" t="s">
        <v>7</v>
      </c>
      <c r="C13" s="66">
        <v>149154</v>
      </c>
      <c r="D13" s="67">
        <v>216</v>
      </c>
      <c r="E13" s="89">
        <f t="shared" si="0"/>
        <v>149370</v>
      </c>
      <c r="F13" s="58">
        <v>217355</v>
      </c>
      <c r="G13" s="68">
        <v>761</v>
      </c>
      <c r="H13" s="89">
        <f t="shared" si="1"/>
        <v>218116</v>
      </c>
      <c r="I13" s="58">
        <v>238878</v>
      </c>
      <c r="J13" s="68">
        <v>472</v>
      </c>
      <c r="K13" s="89">
        <f t="shared" si="2"/>
        <v>239350</v>
      </c>
      <c r="L13" s="58">
        <v>279013</v>
      </c>
      <c r="M13" s="68">
        <v>374</v>
      </c>
      <c r="N13" s="89">
        <f t="shared" si="3"/>
        <v>279387</v>
      </c>
      <c r="O13" s="67">
        <v>5571</v>
      </c>
      <c r="P13" s="67">
        <v>2</v>
      </c>
      <c r="Q13" s="87">
        <f t="shared" si="4"/>
        <v>5573</v>
      </c>
      <c r="R13" s="58">
        <f>Sheet2!P56</f>
        <v>140012</v>
      </c>
      <c r="S13" s="58">
        <v>9</v>
      </c>
      <c r="T13" s="84">
        <f t="shared" si="5"/>
        <v>140021</v>
      </c>
      <c r="U13" s="69">
        <f>'PER DTW'!O59</f>
        <v>118019</v>
      </c>
      <c r="V13" s="70">
        <f>'PER DTW'!P59</f>
        <v>4</v>
      </c>
      <c r="W13" s="82">
        <f t="shared" si="6"/>
        <v>118023</v>
      </c>
    </row>
    <row r="14" spans="1:23" ht="20.100000000000001" customHeight="1">
      <c r="A14" s="35"/>
      <c r="B14" s="64" t="s">
        <v>8</v>
      </c>
      <c r="C14" s="66">
        <v>152226</v>
      </c>
      <c r="D14" s="67">
        <v>580</v>
      </c>
      <c r="E14" s="89">
        <f t="shared" si="0"/>
        <v>152806</v>
      </c>
      <c r="F14" s="58">
        <v>216630</v>
      </c>
      <c r="G14" s="68">
        <v>1189</v>
      </c>
      <c r="H14" s="89">
        <f t="shared" si="1"/>
        <v>217819</v>
      </c>
      <c r="I14" s="58">
        <v>228544</v>
      </c>
      <c r="J14" s="68">
        <v>526</v>
      </c>
      <c r="K14" s="89">
        <f t="shared" si="2"/>
        <v>229070</v>
      </c>
      <c r="L14" s="58">
        <v>135963</v>
      </c>
      <c r="M14" s="68">
        <v>1228</v>
      </c>
      <c r="N14" s="89">
        <f t="shared" si="3"/>
        <v>137191</v>
      </c>
      <c r="O14" s="67">
        <v>3413</v>
      </c>
      <c r="P14" s="67">
        <v>0</v>
      </c>
      <c r="Q14" s="87">
        <f t="shared" si="4"/>
        <v>3413</v>
      </c>
      <c r="R14" s="58">
        <f>Sheet2!S56</f>
        <v>123598</v>
      </c>
      <c r="S14" s="58">
        <v>4</v>
      </c>
      <c r="T14" s="84">
        <f t="shared" si="5"/>
        <v>123602</v>
      </c>
      <c r="U14" s="69">
        <f>'PER DTW'!R59</f>
        <v>575751</v>
      </c>
      <c r="V14" s="70">
        <f>'PER DTW'!S59</f>
        <v>23</v>
      </c>
      <c r="W14" s="82">
        <f t="shared" si="6"/>
        <v>575774</v>
      </c>
    </row>
    <row r="15" spans="1:23" ht="20.100000000000001" customHeight="1">
      <c r="A15" s="35"/>
      <c r="B15" s="63" t="s">
        <v>9</v>
      </c>
      <c r="C15" s="66">
        <v>446162</v>
      </c>
      <c r="D15" s="67">
        <v>320</v>
      </c>
      <c r="E15" s="89">
        <f t="shared" si="0"/>
        <v>446482</v>
      </c>
      <c r="F15" s="58">
        <v>328640</v>
      </c>
      <c r="G15" s="68">
        <v>519</v>
      </c>
      <c r="H15" s="89">
        <f t="shared" si="1"/>
        <v>329159</v>
      </c>
      <c r="I15" s="58">
        <v>422020</v>
      </c>
      <c r="J15" s="68">
        <v>336</v>
      </c>
      <c r="K15" s="89">
        <f t="shared" si="2"/>
        <v>422356</v>
      </c>
      <c r="L15" s="58">
        <v>487210</v>
      </c>
      <c r="M15" s="68">
        <v>804</v>
      </c>
      <c r="N15" s="89">
        <f t="shared" si="3"/>
        <v>488014</v>
      </c>
      <c r="O15" s="67">
        <v>8339</v>
      </c>
      <c r="P15" s="67">
        <v>0</v>
      </c>
      <c r="Q15" s="87">
        <f t="shared" si="4"/>
        <v>8339</v>
      </c>
      <c r="R15" s="58">
        <f>Sheet2!V56</f>
        <v>38936</v>
      </c>
      <c r="S15" s="58">
        <v>1</v>
      </c>
      <c r="T15" s="84">
        <f t="shared" si="5"/>
        <v>38937</v>
      </c>
      <c r="U15" s="69">
        <f>'PER DTW'!U59</f>
        <v>446791</v>
      </c>
      <c r="V15" s="70">
        <f>'PER DTW'!V59</f>
        <v>12</v>
      </c>
      <c r="W15" s="82">
        <f t="shared" si="6"/>
        <v>446803</v>
      </c>
    </row>
    <row r="16" spans="1:23" ht="20.100000000000001" customHeight="1">
      <c r="A16" s="35"/>
      <c r="B16" s="64" t="s">
        <v>10</v>
      </c>
      <c r="C16" s="66">
        <v>162871</v>
      </c>
      <c r="D16" s="67">
        <v>215</v>
      </c>
      <c r="E16" s="89">
        <f t="shared" si="0"/>
        <v>163086</v>
      </c>
      <c r="F16" s="58">
        <v>205958</v>
      </c>
      <c r="G16" s="68">
        <v>668</v>
      </c>
      <c r="H16" s="89">
        <f t="shared" si="1"/>
        <v>206626</v>
      </c>
      <c r="I16" s="58">
        <v>348935</v>
      </c>
      <c r="J16" s="68">
        <v>592</v>
      </c>
      <c r="K16" s="89">
        <f t="shared" si="2"/>
        <v>349527</v>
      </c>
      <c r="L16" s="58">
        <v>388908</v>
      </c>
      <c r="M16" s="68">
        <v>395</v>
      </c>
      <c r="N16" s="89">
        <f t="shared" si="3"/>
        <v>389303</v>
      </c>
      <c r="O16" s="67">
        <v>96446</v>
      </c>
      <c r="P16" s="67">
        <v>0</v>
      </c>
      <c r="Q16" s="87">
        <f t="shared" si="4"/>
        <v>96446</v>
      </c>
      <c r="R16" s="58">
        <f>Sheet2!Y56</f>
        <v>5256</v>
      </c>
      <c r="S16" s="58">
        <v>0</v>
      </c>
      <c r="T16" s="84">
        <f t="shared" si="5"/>
        <v>5256</v>
      </c>
      <c r="U16" s="69">
        <f>'PER DTW'!X59</f>
        <v>373288</v>
      </c>
      <c r="V16" s="70">
        <f>'PER DTW'!Y59</f>
        <v>407</v>
      </c>
      <c r="W16" s="82">
        <f t="shared" si="6"/>
        <v>373695</v>
      </c>
    </row>
    <row r="17" spans="1:23" ht="20.100000000000001" customHeight="1">
      <c r="A17" s="35"/>
      <c r="B17" s="63" t="s">
        <v>11</v>
      </c>
      <c r="C17" s="66">
        <v>114573</v>
      </c>
      <c r="D17" s="67">
        <v>226</v>
      </c>
      <c r="E17" s="89">
        <f t="shared" si="0"/>
        <v>114799</v>
      </c>
      <c r="F17" s="58">
        <v>158592</v>
      </c>
      <c r="G17" s="68">
        <v>745</v>
      </c>
      <c r="H17" s="89">
        <f t="shared" si="1"/>
        <v>159337</v>
      </c>
      <c r="I17" s="58">
        <v>301995</v>
      </c>
      <c r="J17" s="68">
        <v>2489</v>
      </c>
      <c r="K17" s="89">
        <f t="shared" si="2"/>
        <v>304484</v>
      </c>
      <c r="L17" s="58">
        <v>229224</v>
      </c>
      <c r="M17" s="68">
        <v>884</v>
      </c>
      <c r="N17" s="89">
        <f t="shared" si="3"/>
        <v>230108</v>
      </c>
      <c r="O17" s="67">
        <v>210864</v>
      </c>
      <c r="P17" s="67">
        <v>4</v>
      </c>
      <c r="Q17" s="87">
        <f t="shared" si="4"/>
        <v>210868</v>
      </c>
      <c r="R17" s="58">
        <f>Sheet2!AB56</f>
        <v>16761</v>
      </c>
      <c r="S17" s="58">
        <v>0</v>
      </c>
      <c r="T17" s="84">
        <f t="shared" si="5"/>
        <v>16761</v>
      </c>
      <c r="U17" s="69">
        <f>'PER DTW'!AA59</f>
        <v>230122</v>
      </c>
      <c r="V17" s="70">
        <f>'PER DTW'!AB59</f>
        <v>137</v>
      </c>
      <c r="W17" s="82">
        <f t="shared" si="6"/>
        <v>230259</v>
      </c>
    </row>
    <row r="18" spans="1:23" ht="20.100000000000001" customHeight="1">
      <c r="A18" s="35"/>
      <c r="B18" s="64" t="s">
        <v>12</v>
      </c>
      <c r="C18" s="66">
        <v>109632</v>
      </c>
      <c r="D18" s="67">
        <v>247</v>
      </c>
      <c r="E18" s="89">
        <f t="shared" si="0"/>
        <v>109879</v>
      </c>
      <c r="F18" s="58">
        <v>108406</v>
      </c>
      <c r="G18" s="68">
        <v>815</v>
      </c>
      <c r="H18" s="89">
        <f t="shared" si="1"/>
        <v>109221</v>
      </c>
      <c r="I18" s="58">
        <v>243425</v>
      </c>
      <c r="J18" s="68">
        <v>463</v>
      </c>
      <c r="K18" s="89">
        <f t="shared" si="2"/>
        <v>243888</v>
      </c>
      <c r="L18" s="58">
        <v>247070</v>
      </c>
      <c r="M18" s="68">
        <v>787</v>
      </c>
      <c r="N18" s="89">
        <f t="shared" si="3"/>
        <v>247857</v>
      </c>
      <c r="O18" s="67">
        <v>141869</v>
      </c>
      <c r="P18" s="67">
        <v>0</v>
      </c>
      <c r="Q18" s="87">
        <f t="shared" si="4"/>
        <v>141869</v>
      </c>
      <c r="R18" s="58">
        <f>Sheet2!AE56</f>
        <v>114138</v>
      </c>
      <c r="S18" s="58">
        <v>2</v>
      </c>
      <c r="T18" s="84">
        <f t="shared" si="5"/>
        <v>114140</v>
      </c>
      <c r="U18" s="69">
        <f>'PER DTW'!AD59</f>
        <v>239190</v>
      </c>
      <c r="V18" s="70">
        <f>'PER DTW'!AE59</f>
        <v>205</v>
      </c>
      <c r="W18" s="82">
        <f t="shared" si="6"/>
        <v>239395</v>
      </c>
    </row>
    <row r="19" spans="1:23" ht="20.100000000000001" customHeight="1">
      <c r="A19" s="35"/>
      <c r="B19" s="63" t="s">
        <v>13</v>
      </c>
      <c r="C19" s="66">
        <v>105959</v>
      </c>
      <c r="D19" s="67">
        <v>218</v>
      </c>
      <c r="E19" s="89">
        <f t="shared" si="0"/>
        <v>106177</v>
      </c>
      <c r="F19" s="58">
        <v>212190</v>
      </c>
      <c r="G19" s="68">
        <v>730</v>
      </c>
      <c r="H19" s="89">
        <f t="shared" si="1"/>
        <v>212920</v>
      </c>
      <c r="I19" s="58">
        <v>214516</v>
      </c>
      <c r="J19" s="68">
        <v>334</v>
      </c>
      <c r="K19" s="89">
        <f t="shared" si="2"/>
        <v>214850</v>
      </c>
      <c r="L19" s="58">
        <v>265976</v>
      </c>
      <c r="M19" s="68">
        <v>364</v>
      </c>
      <c r="N19" s="89">
        <f t="shared" si="3"/>
        <v>266340</v>
      </c>
      <c r="O19" s="67">
        <v>209337</v>
      </c>
      <c r="P19" s="67">
        <v>11</v>
      </c>
      <c r="Q19" s="87">
        <f t="shared" si="4"/>
        <v>209348</v>
      </c>
      <c r="R19" s="58">
        <f>Sheet2!AH56</f>
        <v>246454</v>
      </c>
      <c r="S19" s="58">
        <v>0</v>
      </c>
      <c r="T19" s="84">
        <f t="shared" si="5"/>
        <v>246454</v>
      </c>
      <c r="U19" s="69">
        <f>'PER DTW'!AG59</f>
        <v>281105</v>
      </c>
      <c r="V19" s="70">
        <f>'PER DTW'!AH59</f>
        <v>133</v>
      </c>
      <c r="W19" s="82">
        <f t="shared" si="6"/>
        <v>281238</v>
      </c>
    </row>
    <row r="20" spans="1:23" ht="20.100000000000001" customHeight="1">
      <c r="A20" s="35"/>
      <c r="B20" s="64" t="s">
        <v>14</v>
      </c>
      <c r="C20" s="66">
        <v>115365</v>
      </c>
      <c r="D20" s="67">
        <v>129</v>
      </c>
      <c r="E20" s="89">
        <f t="shared" si="0"/>
        <v>115494</v>
      </c>
      <c r="F20" s="58">
        <v>217435</v>
      </c>
      <c r="G20" s="68">
        <v>392</v>
      </c>
      <c r="H20" s="89">
        <f t="shared" si="1"/>
        <v>217827</v>
      </c>
      <c r="I20" s="58">
        <v>283946</v>
      </c>
      <c r="J20" s="68">
        <v>375</v>
      </c>
      <c r="K20" s="89">
        <f t="shared" si="2"/>
        <v>284321</v>
      </c>
      <c r="L20" s="58">
        <v>286036</v>
      </c>
      <c r="M20" s="71">
        <v>394</v>
      </c>
      <c r="N20" s="89">
        <f t="shared" si="3"/>
        <v>286430</v>
      </c>
      <c r="O20" s="67">
        <v>209319</v>
      </c>
      <c r="P20" s="67">
        <v>4</v>
      </c>
      <c r="Q20" s="87">
        <f t="shared" si="4"/>
        <v>209323</v>
      </c>
      <c r="R20" s="58">
        <f>Sheet2!AK56</f>
        <v>222117</v>
      </c>
      <c r="S20" s="58">
        <v>1</v>
      </c>
      <c r="T20" s="84">
        <f t="shared" si="5"/>
        <v>222118</v>
      </c>
      <c r="U20" s="69">
        <f>'PER DTW'!AJ59</f>
        <v>238413</v>
      </c>
      <c r="V20" s="70">
        <f>'PER DTW'!AK59</f>
        <v>108</v>
      </c>
      <c r="W20" s="82">
        <f t="shared" si="6"/>
        <v>238521</v>
      </c>
    </row>
    <row r="21" spans="1:23" ht="20.100000000000001" customHeight="1" thickBot="1">
      <c r="A21" s="35"/>
      <c r="B21" s="65" t="s">
        <v>15</v>
      </c>
      <c r="C21" s="72">
        <v>473631</v>
      </c>
      <c r="D21" s="73">
        <v>377</v>
      </c>
      <c r="E21" s="90">
        <f t="shared" si="0"/>
        <v>474008</v>
      </c>
      <c r="F21" s="59">
        <v>596382</v>
      </c>
      <c r="G21" s="74">
        <v>997</v>
      </c>
      <c r="H21" s="90">
        <f t="shared" si="1"/>
        <v>597379</v>
      </c>
      <c r="I21" s="59">
        <v>363419</v>
      </c>
      <c r="J21" s="74">
        <v>393</v>
      </c>
      <c r="K21" s="90">
        <f t="shared" si="2"/>
        <v>363812</v>
      </c>
      <c r="L21" s="59">
        <v>490116</v>
      </c>
      <c r="M21" s="75">
        <v>1205</v>
      </c>
      <c r="N21" s="90">
        <f t="shared" si="3"/>
        <v>491321</v>
      </c>
      <c r="O21" s="73">
        <v>153491</v>
      </c>
      <c r="P21" s="73">
        <v>7</v>
      </c>
      <c r="Q21" s="88">
        <f>O21+P21</f>
        <v>153498</v>
      </c>
      <c r="R21" s="59">
        <f>Sheet2!AN56</f>
        <v>208118</v>
      </c>
      <c r="S21" s="59">
        <v>25</v>
      </c>
      <c r="T21" s="85">
        <f t="shared" si="5"/>
        <v>208143</v>
      </c>
      <c r="U21" s="76">
        <f>'PER DTW'!AM59</f>
        <v>376529</v>
      </c>
      <c r="V21" s="77">
        <f>'PER DTW'!AN59</f>
        <v>79</v>
      </c>
      <c r="W21" s="82">
        <f t="shared" si="6"/>
        <v>376608</v>
      </c>
    </row>
    <row r="22" spans="1:23" ht="27.75" customHeight="1" thickBot="1">
      <c r="A22" s="35"/>
      <c r="B22" s="91" t="s">
        <v>16</v>
      </c>
      <c r="C22" s="92">
        <f t="shared" ref="C22" si="7">SUM(C10:C21)</f>
        <v>2228500</v>
      </c>
      <c r="D22" s="95">
        <f>SUM(D10:D21)</f>
        <v>3209</v>
      </c>
      <c r="E22" s="86">
        <f t="shared" ref="E22:P22" si="8">SUM(E10:E21)</f>
        <v>2231709</v>
      </c>
      <c r="F22" s="93">
        <f t="shared" ref="F22" si="9">SUM(F10:F21)</f>
        <v>2812554</v>
      </c>
      <c r="G22" s="95">
        <f t="shared" ref="G22" si="10">SUM(G10:G21)</f>
        <v>9867</v>
      </c>
      <c r="H22" s="86">
        <f t="shared" si="8"/>
        <v>2822421</v>
      </c>
      <c r="I22" s="93">
        <f t="shared" ref="I22" si="11">SUM(I10:I21)</f>
        <v>3372781</v>
      </c>
      <c r="J22" s="95">
        <f t="shared" ref="J22" si="12">SUM(J10:J21)</f>
        <v>8999</v>
      </c>
      <c r="K22" s="86">
        <f t="shared" si="8"/>
        <v>3381780</v>
      </c>
      <c r="L22" s="93">
        <f>SUM(L10:L21)</f>
        <v>3502719</v>
      </c>
      <c r="M22" s="60">
        <f t="shared" ref="M22" si="13">SUM(M10:M21)</f>
        <v>7561</v>
      </c>
      <c r="N22" s="86">
        <f t="shared" si="8"/>
        <v>3510280</v>
      </c>
      <c r="O22" s="93">
        <f>SUM(O10:O21)</f>
        <v>1872938</v>
      </c>
      <c r="P22" s="60">
        <f t="shared" si="8"/>
        <v>856</v>
      </c>
      <c r="Q22" s="86">
        <f>SUM(Q10:Q21)</f>
        <v>1873794</v>
      </c>
      <c r="R22" s="93">
        <f>SUM(R10:R21)</f>
        <v>1451670</v>
      </c>
      <c r="S22" s="60">
        <f t="shared" ref="S22:V22" si="14">SUM(S10:S21)</f>
        <v>217</v>
      </c>
      <c r="T22" s="86">
        <f>SUM(T10:T21)</f>
        <v>1451887</v>
      </c>
      <c r="U22" s="94">
        <f t="shared" si="14"/>
        <v>3848816</v>
      </c>
      <c r="V22" s="61">
        <f t="shared" si="14"/>
        <v>1123</v>
      </c>
      <c r="W22" s="83">
        <f>SUM(W10:W21)</f>
        <v>3849939</v>
      </c>
    </row>
    <row r="24" spans="1:23">
      <c r="D24" s="3"/>
    </row>
    <row r="25" spans="1:23">
      <c r="D25" s="3"/>
    </row>
    <row r="26" spans="1:23">
      <c r="D26" s="3"/>
    </row>
    <row r="27" spans="1:23">
      <c r="D27" s="3"/>
    </row>
  </sheetData>
  <mergeCells count="11">
    <mergeCell ref="R8:T8"/>
    <mergeCell ref="B5:T5"/>
    <mergeCell ref="B4:T4"/>
    <mergeCell ref="O8:Q8"/>
    <mergeCell ref="L8:N8"/>
    <mergeCell ref="I8:K8"/>
    <mergeCell ref="C8:E8"/>
    <mergeCell ref="F8:H8"/>
    <mergeCell ref="C7:W7"/>
    <mergeCell ref="U8:W8"/>
    <mergeCell ref="B7:B9"/>
  </mergeCells>
  <pageMargins left="0.51181102362204722" right="0" top="0.94488188976377963" bottom="0.55118110236220474" header="0.31496062992125984" footer="0.31496062992125984"/>
  <pageSetup paperSize="5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60"/>
  <sheetViews>
    <sheetView topLeftCell="U52" workbookViewId="0">
      <selection activeCell="AA80" sqref="AA80"/>
    </sheetView>
  </sheetViews>
  <sheetFormatPr defaultRowHeight="15"/>
  <cols>
    <col min="1" max="1" width="6" customWidth="1"/>
    <col min="2" max="2" width="20.7109375" customWidth="1"/>
    <col min="8" max="8" width="14.7109375" customWidth="1"/>
    <col min="11" max="11" width="13.42578125" customWidth="1"/>
    <col min="14" max="14" width="13" customWidth="1"/>
    <col min="17" max="17" width="12.7109375" customWidth="1"/>
    <col min="20" max="20" width="15" customWidth="1"/>
    <col min="23" max="23" width="15" customWidth="1"/>
    <col min="26" max="26" width="13.42578125" customWidth="1"/>
    <col min="29" max="29" width="14.85546875" customWidth="1"/>
    <col min="32" max="32" width="14.28515625" customWidth="1"/>
    <col min="35" max="35" width="13.5703125" customWidth="1"/>
    <col min="38" max="38" width="14.5703125" customWidth="1"/>
    <col min="41" max="41" width="13.42578125" customWidth="1"/>
    <col min="44" max="44" width="15.140625" customWidth="1"/>
  </cols>
  <sheetData>
    <row r="1" spans="1:44">
      <c r="A1" s="128" t="s">
        <v>79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 t="s">
        <v>79</v>
      </c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</row>
    <row r="2" spans="1:44">
      <c r="A2" s="129" t="s">
        <v>80</v>
      </c>
      <c r="B2" s="129"/>
      <c r="C2" s="129" t="s">
        <v>81</v>
      </c>
      <c r="D2" s="119" t="s">
        <v>82</v>
      </c>
      <c r="E2" s="121"/>
      <c r="F2" s="119" t="s">
        <v>20</v>
      </c>
      <c r="G2" s="120"/>
      <c r="H2" s="121"/>
      <c r="I2" s="119" t="s">
        <v>21</v>
      </c>
      <c r="J2" s="120"/>
      <c r="K2" s="121"/>
      <c r="L2" s="119" t="s">
        <v>22</v>
      </c>
      <c r="M2" s="120"/>
      <c r="N2" s="121"/>
      <c r="O2" s="119" t="s">
        <v>23</v>
      </c>
      <c r="P2" s="120"/>
      <c r="Q2" s="121"/>
      <c r="R2" s="119" t="s">
        <v>24</v>
      </c>
      <c r="S2" s="120"/>
      <c r="T2" s="121"/>
      <c r="U2" s="119" t="s">
        <v>25</v>
      </c>
      <c r="V2" s="120"/>
      <c r="W2" s="121"/>
      <c r="X2" s="119" t="s">
        <v>26</v>
      </c>
      <c r="Y2" s="120"/>
      <c r="Z2" s="121"/>
      <c r="AA2" s="119" t="s">
        <v>27</v>
      </c>
      <c r="AB2" s="120"/>
      <c r="AC2" s="121"/>
      <c r="AD2" s="119" t="s">
        <v>28</v>
      </c>
      <c r="AE2" s="120"/>
      <c r="AF2" s="121"/>
      <c r="AG2" s="119" t="s">
        <v>29</v>
      </c>
      <c r="AH2" s="120"/>
      <c r="AI2" s="121"/>
      <c r="AJ2" s="119" t="s">
        <v>30</v>
      </c>
      <c r="AK2" s="120"/>
      <c r="AL2" s="121"/>
      <c r="AM2" s="119" t="s">
        <v>31</v>
      </c>
      <c r="AN2" s="120"/>
      <c r="AO2" s="121"/>
      <c r="AP2" s="119" t="s">
        <v>83</v>
      </c>
      <c r="AQ2" s="120"/>
      <c r="AR2" s="121"/>
    </row>
    <row r="3" spans="1:44" ht="30">
      <c r="A3" s="130"/>
      <c r="B3" s="130"/>
      <c r="C3" s="130"/>
      <c r="D3" s="28" t="s">
        <v>33</v>
      </c>
      <c r="E3" s="28" t="s">
        <v>34</v>
      </c>
      <c r="F3" s="28" t="s">
        <v>17</v>
      </c>
      <c r="G3" s="28" t="s">
        <v>18</v>
      </c>
      <c r="H3" s="28" t="s">
        <v>84</v>
      </c>
      <c r="I3" s="28" t="s">
        <v>17</v>
      </c>
      <c r="J3" s="28" t="s">
        <v>18</v>
      </c>
      <c r="K3" s="28" t="s">
        <v>84</v>
      </c>
      <c r="L3" s="28" t="s">
        <v>17</v>
      </c>
      <c r="M3" s="28" t="s">
        <v>18</v>
      </c>
      <c r="N3" s="28" t="s">
        <v>84</v>
      </c>
      <c r="O3" s="28" t="s">
        <v>17</v>
      </c>
      <c r="P3" s="28" t="s">
        <v>18</v>
      </c>
      <c r="Q3" s="28" t="s">
        <v>84</v>
      </c>
      <c r="R3" s="28" t="s">
        <v>17</v>
      </c>
      <c r="S3" s="28" t="s">
        <v>18</v>
      </c>
      <c r="T3" s="28" t="s">
        <v>84</v>
      </c>
      <c r="U3" s="28" t="s">
        <v>17</v>
      </c>
      <c r="V3" s="28" t="s">
        <v>18</v>
      </c>
      <c r="W3" s="28" t="s">
        <v>84</v>
      </c>
      <c r="X3" s="28" t="s">
        <v>17</v>
      </c>
      <c r="Y3" s="28" t="s">
        <v>18</v>
      </c>
      <c r="Z3" s="28" t="s">
        <v>84</v>
      </c>
      <c r="AA3" s="28" t="s">
        <v>17</v>
      </c>
      <c r="AB3" s="28" t="s">
        <v>18</v>
      </c>
      <c r="AC3" s="28" t="s">
        <v>84</v>
      </c>
      <c r="AD3" s="28" t="s">
        <v>17</v>
      </c>
      <c r="AE3" s="28" t="s">
        <v>18</v>
      </c>
      <c r="AF3" s="28" t="s">
        <v>84</v>
      </c>
      <c r="AG3" s="28" t="s">
        <v>17</v>
      </c>
      <c r="AH3" s="28" t="s">
        <v>18</v>
      </c>
      <c r="AI3" s="28" t="s">
        <v>84</v>
      </c>
      <c r="AJ3" s="28" t="s">
        <v>17</v>
      </c>
      <c r="AK3" s="28" t="s">
        <v>18</v>
      </c>
      <c r="AL3" s="28" t="s">
        <v>84</v>
      </c>
      <c r="AM3" s="28" t="s">
        <v>17</v>
      </c>
      <c r="AN3" s="28" t="s">
        <v>18</v>
      </c>
      <c r="AO3" s="28" t="s">
        <v>84</v>
      </c>
      <c r="AP3" s="28" t="s">
        <v>17</v>
      </c>
      <c r="AQ3" s="28" t="s">
        <v>18</v>
      </c>
      <c r="AR3" s="28" t="s">
        <v>84</v>
      </c>
    </row>
    <row r="4" spans="1:44">
      <c r="A4" s="9"/>
      <c r="B4" s="122" t="s">
        <v>85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  <c r="AR4" s="8"/>
    </row>
    <row r="5" spans="1:44" ht="30">
      <c r="A5" s="9">
        <v>1</v>
      </c>
      <c r="B5" s="9" t="s">
        <v>35</v>
      </c>
      <c r="C5" s="9" t="s">
        <v>86</v>
      </c>
      <c r="D5" s="29">
        <v>5</v>
      </c>
      <c r="E5" s="29">
        <v>1</v>
      </c>
      <c r="F5" s="29">
        <v>486</v>
      </c>
      <c r="G5" s="29">
        <v>0</v>
      </c>
      <c r="H5" s="29">
        <v>0</v>
      </c>
      <c r="I5" s="29">
        <v>350</v>
      </c>
      <c r="J5" s="29">
        <v>0</v>
      </c>
      <c r="K5" s="10">
        <v>7190000</v>
      </c>
      <c r="L5" s="29">
        <v>355</v>
      </c>
      <c r="M5" s="29">
        <v>0</v>
      </c>
      <c r="N5" s="29">
        <v>0</v>
      </c>
      <c r="O5" s="29">
        <v>161</v>
      </c>
      <c r="P5" s="29">
        <v>0</v>
      </c>
      <c r="Q5" s="29">
        <v>0</v>
      </c>
      <c r="R5" s="10">
        <v>1371</v>
      </c>
      <c r="S5" s="29">
        <v>0</v>
      </c>
      <c r="T5" s="29">
        <v>0</v>
      </c>
      <c r="U5" s="29">
        <v>867</v>
      </c>
      <c r="V5" s="29">
        <v>0</v>
      </c>
      <c r="W5" s="29">
        <v>0</v>
      </c>
      <c r="X5" s="29">
        <v>842</v>
      </c>
      <c r="Y5" s="29">
        <v>0</v>
      </c>
      <c r="Z5" s="10">
        <v>16840000</v>
      </c>
      <c r="AA5" s="29">
        <v>440</v>
      </c>
      <c r="AB5" s="29">
        <v>0</v>
      </c>
      <c r="AC5" s="10">
        <v>8800000</v>
      </c>
      <c r="AD5" s="29">
        <v>639</v>
      </c>
      <c r="AE5" s="29">
        <v>0</v>
      </c>
      <c r="AF5" s="29">
        <v>0</v>
      </c>
      <c r="AG5" s="29">
        <v>859</v>
      </c>
      <c r="AH5" s="29">
        <v>0</v>
      </c>
      <c r="AI5" s="10">
        <v>17180000</v>
      </c>
      <c r="AJ5" s="29">
        <v>525</v>
      </c>
      <c r="AK5" s="29">
        <v>0</v>
      </c>
      <c r="AL5" s="10">
        <v>10500000</v>
      </c>
      <c r="AM5" s="29">
        <v>892</v>
      </c>
      <c r="AN5" s="29">
        <v>2</v>
      </c>
      <c r="AO5" s="29">
        <v>0</v>
      </c>
      <c r="AP5" s="10">
        <f>F5+I5+L5+O5+R5+U5+X5+AA5+AD5+AG5+AJ5+AM5</f>
        <v>7787</v>
      </c>
      <c r="AQ5" s="29">
        <f>G5+J5+M5+P5+S5+V5+Y5+AB5+AE5+AH5+AK5+AN5</f>
        <v>2</v>
      </c>
      <c r="AR5" s="10">
        <f>H5+K5+N5+Q5+T5+W5+Z5+AC5+AF5+AI5+AL5+AO5</f>
        <v>60510000</v>
      </c>
    </row>
    <row r="6" spans="1:44" ht="30">
      <c r="A6" s="9">
        <v>2</v>
      </c>
      <c r="B6" s="9" t="s">
        <v>37</v>
      </c>
      <c r="C6" s="9" t="s">
        <v>36</v>
      </c>
      <c r="D6" s="29">
        <v>3</v>
      </c>
      <c r="E6" s="29">
        <v>0</v>
      </c>
      <c r="F6" s="29">
        <v>971</v>
      </c>
      <c r="G6" s="29">
        <v>0</v>
      </c>
      <c r="H6" s="29">
        <v>0</v>
      </c>
      <c r="I6" s="10">
        <v>1096</v>
      </c>
      <c r="J6" s="29">
        <v>0</v>
      </c>
      <c r="K6" s="29">
        <v>0</v>
      </c>
      <c r="L6" s="10">
        <v>1300</v>
      </c>
      <c r="M6" s="29">
        <v>0</v>
      </c>
      <c r="N6" s="29">
        <v>0</v>
      </c>
      <c r="O6" s="29">
        <v>706</v>
      </c>
      <c r="P6" s="29">
        <v>0</v>
      </c>
      <c r="Q6" s="29">
        <v>0</v>
      </c>
      <c r="R6" s="10">
        <v>1489</v>
      </c>
      <c r="S6" s="29">
        <v>0</v>
      </c>
      <c r="T6" s="29">
        <v>0</v>
      </c>
      <c r="U6" s="10">
        <v>1597</v>
      </c>
      <c r="V6" s="29">
        <v>0</v>
      </c>
      <c r="W6" s="29">
        <v>0</v>
      </c>
      <c r="X6" s="10">
        <v>1727</v>
      </c>
      <c r="Y6" s="29">
        <v>0</v>
      </c>
      <c r="Z6" s="10">
        <v>13816000</v>
      </c>
      <c r="AA6" s="10">
        <v>1602</v>
      </c>
      <c r="AB6" s="29">
        <v>0</v>
      </c>
      <c r="AC6" s="10">
        <v>12816000</v>
      </c>
      <c r="AD6" s="10">
        <v>2193</v>
      </c>
      <c r="AE6" s="29">
        <v>0</v>
      </c>
      <c r="AF6" s="10">
        <v>17544000</v>
      </c>
      <c r="AG6" s="10">
        <v>2499</v>
      </c>
      <c r="AH6" s="29">
        <v>0</v>
      </c>
      <c r="AI6" s="10">
        <v>19992000</v>
      </c>
      <c r="AJ6" s="10">
        <v>1973</v>
      </c>
      <c r="AK6" s="29">
        <v>0</v>
      </c>
      <c r="AL6" s="10">
        <v>15784000</v>
      </c>
      <c r="AM6" s="10">
        <v>2161</v>
      </c>
      <c r="AN6" s="29">
        <v>0</v>
      </c>
      <c r="AO6" s="10">
        <v>17288000</v>
      </c>
      <c r="AP6" s="10">
        <f t="shared" ref="AP6:AR58" si="0">F6+I6+L6+O6+R6+U6+X6+AA6+AD6+AG6+AJ6+AM6</f>
        <v>19314</v>
      </c>
      <c r="AQ6" s="29">
        <f t="shared" si="0"/>
        <v>0</v>
      </c>
      <c r="AR6" s="10">
        <f t="shared" si="0"/>
        <v>97240000</v>
      </c>
    </row>
    <row r="7" spans="1:44" ht="30">
      <c r="A7" s="9">
        <v>3</v>
      </c>
      <c r="B7" s="9" t="s">
        <v>38</v>
      </c>
      <c r="C7" s="9" t="s">
        <v>36</v>
      </c>
      <c r="D7" s="29">
        <v>2</v>
      </c>
      <c r="E7" s="29">
        <v>0</v>
      </c>
      <c r="F7" s="10">
        <v>1474</v>
      </c>
      <c r="G7" s="29">
        <v>0</v>
      </c>
      <c r="H7" s="29">
        <v>0</v>
      </c>
      <c r="I7" s="10">
        <v>1722</v>
      </c>
      <c r="J7" s="29">
        <v>0</v>
      </c>
      <c r="K7" s="29">
        <v>0</v>
      </c>
      <c r="L7" s="10">
        <v>1617</v>
      </c>
      <c r="M7" s="29">
        <v>0</v>
      </c>
      <c r="N7" s="29">
        <v>0</v>
      </c>
      <c r="O7" s="29">
        <v>763</v>
      </c>
      <c r="P7" s="29">
        <v>0</v>
      </c>
      <c r="Q7" s="29">
        <v>0</v>
      </c>
      <c r="R7" s="10">
        <v>2206</v>
      </c>
      <c r="S7" s="29">
        <v>0</v>
      </c>
      <c r="T7" s="29">
        <v>0</v>
      </c>
      <c r="U7" s="10">
        <v>1669</v>
      </c>
      <c r="V7" s="29">
        <v>0</v>
      </c>
      <c r="W7" s="29">
        <v>0</v>
      </c>
      <c r="X7" s="10">
        <v>1451</v>
      </c>
      <c r="Y7" s="29">
        <v>0</v>
      </c>
      <c r="Z7" s="29">
        <v>0</v>
      </c>
      <c r="AA7" s="10">
        <v>1337</v>
      </c>
      <c r="AB7" s="29">
        <v>0</v>
      </c>
      <c r="AC7" s="29">
        <v>0</v>
      </c>
      <c r="AD7" s="10">
        <v>1850</v>
      </c>
      <c r="AE7" s="29">
        <v>0</v>
      </c>
      <c r="AF7" s="29">
        <v>0</v>
      </c>
      <c r="AG7" s="10">
        <v>1180</v>
      </c>
      <c r="AH7" s="29">
        <v>0</v>
      </c>
      <c r="AI7" s="29">
        <v>0</v>
      </c>
      <c r="AJ7" s="10">
        <v>1134</v>
      </c>
      <c r="AK7" s="29">
        <v>0</v>
      </c>
      <c r="AL7" s="29">
        <v>0</v>
      </c>
      <c r="AM7" s="10">
        <v>1389</v>
      </c>
      <c r="AN7" s="29">
        <v>0</v>
      </c>
      <c r="AO7" s="29">
        <v>0</v>
      </c>
      <c r="AP7" s="10">
        <f t="shared" si="0"/>
        <v>17792</v>
      </c>
      <c r="AQ7" s="29">
        <f t="shared" si="0"/>
        <v>0</v>
      </c>
      <c r="AR7" s="10">
        <f t="shared" si="0"/>
        <v>0</v>
      </c>
    </row>
    <row r="8" spans="1:44" ht="30">
      <c r="A8" s="9">
        <v>4</v>
      </c>
      <c r="B8" s="9" t="s">
        <v>39</v>
      </c>
      <c r="C8" s="9" t="s">
        <v>86</v>
      </c>
      <c r="D8" s="29">
        <v>10</v>
      </c>
      <c r="E8" s="29">
        <v>6</v>
      </c>
      <c r="F8" s="29">
        <v>293</v>
      </c>
      <c r="G8" s="29">
        <v>0</v>
      </c>
      <c r="H8" s="10">
        <v>68375000</v>
      </c>
      <c r="I8" s="29">
        <v>874</v>
      </c>
      <c r="J8" s="29">
        <v>0</v>
      </c>
      <c r="K8" s="10">
        <v>20700000</v>
      </c>
      <c r="L8" s="29">
        <v>0</v>
      </c>
      <c r="M8" s="29">
        <v>0</v>
      </c>
      <c r="N8" s="29">
        <v>0</v>
      </c>
      <c r="O8" s="29">
        <v>81</v>
      </c>
      <c r="P8" s="29">
        <v>0</v>
      </c>
      <c r="Q8" s="10">
        <v>2085000</v>
      </c>
      <c r="R8" s="10">
        <v>2322</v>
      </c>
      <c r="S8" s="29">
        <v>0</v>
      </c>
      <c r="T8" s="10">
        <v>58790000</v>
      </c>
      <c r="U8" s="10">
        <v>1912</v>
      </c>
      <c r="V8" s="29">
        <v>0</v>
      </c>
      <c r="W8" s="10">
        <v>45435000</v>
      </c>
      <c r="X8" s="10">
        <v>2412</v>
      </c>
      <c r="Y8" s="29">
        <v>0</v>
      </c>
      <c r="Z8" s="10">
        <v>56730000</v>
      </c>
      <c r="AA8" s="10">
        <v>1216</v>
      </c>
      <c r="AB8" s="29">
        <v>0</v>
      </c>
      <c r="AC8" s="10">
        <v>29335000</v>
      </c>
      <c r="AD8" s="10">
        <v>1147</v>
      </c>
      <c r="AE8" s="29">
        <v>0</v>
      </c>
      <c r="AF8" s="10">
        <v>27305000</v>
      </c>
      <c r="AG8" s="10">
        <v>1407</v>
      </c>
      <c r="AH8" s="29">
        <v>0</v>
      </c>
      <c r="AI8" s="10">
        <v>34490000</v>
      </c>
      <c r="AJ8" s="10">
        <v>1038</v>
      </c>
      <c r="AK8" s="29">
        <v>0</v>
      </c>
      <c r="AL8" s="10">
        <v>24550000</v>
      </c>
      <c r="AM8" s="10">
        <v>7350</v>
      </c>
      <c r="AN8" s="29">
        <v>0</v>
      </c>
      <c r="AO8" s="10">
        <v>166250000</v>
      </c>
      <c r="AP8" s="10">
        <f t="shared" si="0"/>
        <v>20052</v>
      </c>
      <c r="AQ8" s="29">
        <f t="shared" si="0"/>
        <v>0</v>
      </c>
      <c r="AR8" s="10">
        <f t="shared" si="0"/>
        <v>534045000</v>
      </c>
    </row>
    <row r="9" spans="1:44" ht="30">
      <c r="A9" s="9">
        <v>5</v>
      </c>
      <c r="B9" s="9" t="s">
        <v>40</v>
      </c>
      <c r="C9" s="9" t="s">
        <v>86</v>
      </c>
      <c r="D9" s="29">
        <v>50</v>
      </c>
      <c r="E9" s="29">
        <v>15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10">
        <f t="shared" si="0"/>
        <v>0</v>
      </c>
      <c r="AQ9" s="29">
        <f t="shared" si="0"/>
        <v>0</v>
      </c>
      <c r="AR9" s="10">
        <f t="shared" si="0"/>
        <v>0</v>
      </c>
    </row>
    <row r="10" spans="1:44" ht="30">
      <c r="A10" s="9">
        <v>6</v>
      </c>
      <c r="B10" s="9" t="s">
        <v>41</v>
      </c>
      <c r="C10" s="9" t="s">
        <v>86</v>
      </c>
      <c r="D10" s="29">
        <v>10</v>
      </c>
      <c r="E10" s="29">
        <v>5</v>
      </c>
      <c r="F10" s="29">
        <v>178</v>
      </c>
      <c r="G10" s="29">
        <v>0</v>
      </c>
      <c r="H10" s="29">
        <v>0</v>
      </c>
      <c r="I10" s="29">
        <v>189</v>
      </c>
      <c r="J10" s="29">
        <v>0</v>
      </c>
      <c r="K10" s="29">
        <v>0</v>
      </c>
      <c r="L10" s="29">
        <v>248</v>
      </c>
      <c r="M10" s="29">
        <v>0</v>
      </c>
      <c r="N10" s="29">
        <v>0</v>
      </c>
      <c r="O10" s="29">
        <v>128</v>
      </c>
      <c r="P10" s="29">
        <v>0</v>
      </c>
      <c r="Q10" s="29">
        <v>0</v>
      </c>
      <c r="R10" s="29">
        <v>261</v>
      </c>
      <c r="S10" s="29">
        <v>0</v>
      </c>
      <c r="T10" s="29">
        <v>0</v>
      </c>
      <c r="U10" s="29">
        <v>117</v>
      </c>
      <c r="V10" s="29">
        <v>0</v>
      </c>
      <c r="W10" s="29">
        <v>0</v>
      </c>
      <c r="X10" s="29">
        <v>100</v>
      </c>
      <c r="Y10" s="29">
        <v>0</v>
      </c>
      <c r="Z10" s="29">
        <v>0</v>
      </c>
      <c r="AA10" s="29">
        <v>42</v>
      </c>
      <c r="AB10" s="29">
        <v>0</v>
      </c>
      <c r="AC10" s="29">
        <v>0</v>
      </c>
      <c r="AD10" s="29">
        <v>36</v>
      </c>
      <c r="AE10" s="29">
        <v>0</v>
      </c>
      <c r="AF10" s="29">
        <v>0</v>
      </c>
      <c r="AG10" s="29">
        <v>63</v>
      </c>
      <c r="AH10" s="29">
        <v>0</v>
      </c>
      <c r="AI10" s="29">
        <v>0</v>
      </c>
      <c r="AJ10" s="29">
        <v>22</v>
      </c>
      <c r="AK10" s="29">
        <v>0</v>
      </c>
      <c r="AL10" s="29">
        <v>0</v>
      </c>
      <c r="AM10" s="29">
        <v>48</v>
      </c>
      <c r="AN10" s="29">
        <v>0</v>
      </c>
      <c r="AO10" s="29">
        <v>0</v>
      </c>
      <c r="AP10" s="10">
        <f t="shared" si="0"/>
        <v>1432</v>
      </c>
      <c r="AQ10" s="29">
        <f t="shared" si="0"/>
        <v>0</v>
      </c>
      <c r="AR10" s="10">
        <f t="shared" si="0"/>
        <v>0</v>
      </c>
    </row>
    <row r="11" spans="1:44" ht="30">
      <c r="A11" s="9">
        <v>7</v>
      </c>
      <c r="B11" s="9" t="s">
        <v>42</v>
      </c>
      <c r="C11" s="9" t="s">
        <v>86</v>
      </c>
      <c r="D11" s="29">
        <v>2</v>
      </c>
      <c r="E11" s="29">
        <v>5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101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238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267</v>
      </c>
      <c r="AE11" s="29">
        <v>0</v>
      </c>
      <c r="AF11" s="29">
        <v>0</v>
      </c>
      <c r="AG11" s="29">
        <v>79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60</v>
      </c>
      <c r="AN11" s="29">
        <v>0</v>
      </c>
      <c r="AO11" s="29">
        <v>0</v>
      </c>
      <c r="AP11" s="10">
        <f t="shared" si="0"/>
        <v>745</v>
      </c>
      <c r="AQ11" s="29">
        <f t="shared" si="0"/>
        <v>0</v>
      </c>
      <c r="AR11" s="10">
        <f t="shared" si="0"/>
        <v>0</v>
      </c>
    </row>
    <row r="12" spans="1:44" ht="30">
      <c r="A12" s="9">
        <v>8</v>
      </c>
      <c r="B12" s="9" t="s">
        <v>43</v>
      </c>
      <c r="C12" s="9" t="s">
        <v>86</v>
      </c>
      <c r="D12" s="29">
        <v>6</v>
      </c>
      <c r="E12" s="29">
        <v>2</v>
      </c>
      <c r="F12" s="10">
        <v>19380</v>
      </c>
      <c r="G12" s="29">
        <v>0</v>
      </c>
      <c r="H12" s="29">
        <v>0</v>
      </c>
      <c r="I12" s="10">
        <v>14600</v>
      </c>
      <c r="J12" s="29">
        <v>0</v>
      </c>
      <c r="K12" s="29">
        <v>0</v>
      </c>
      <c r="L12" s="10">
        <v>12652</v>
      </c>
      <c r="M12" s="29">
        <v>0</v>
      </c>
      <c r="N12" s="10">
        <v>173660000</v>
      </c>
      <c r="O12" s="10">
        <v>4101</v>
      </c>
      <c r="P12" s="29">
        <v>0</v>
      </c>
      <c r="Q12" s="29">
        <v>0</v>
      </c>
      <c r="R12" s="10">
        <v>31336</v>
      </c>
      <c r="S12" s="29">
        <v>0</v>
      </c>
      <c r="T12" s="29">
        <v>0</v>
      </c>
      <c r="U12" s="10">
        <v>21418</v>
      </c>
      <c r="V12" s="29">
        <v>0</v>
      </c>
      <c r="W12" s="10">
        <v>30330000</v>
      </c>
      <c r="X12" s="10">
        <v>19974</v>
      </c>
      <c r="Y12" s="29">
        <v>0</v>
      </c>
      <c r="Z12" s="10">
        <v>147415000</v>
      </c>
      <c r="AA12" s="10">
        <v>12743</v>
      </c>
      <c r="AB12" s="29">
        <v>0</v>
      </c>
      <c r="AC12" s="10">
        <v>171420000</v>
      </c>
      <c r="AD12" s="10">
        <v>13229</v>
      </c>
      <c r="AE12" s="29">
        <v>0</v>
      </c>
      <c r="AF12" s="10">
        <v>198435000</v>
      </c>
      <c r="AG12" s="10">
        <v>16869</v>
      </c>
      <c r="AH12" s="29">
        <v>0</v>
      </c>
      <c r="AI12" s="10">
        <v>318790000</v>
      </c>
      <c r="AJ12" s="10">
        <v>13615</v>
      </c>
      <c r="AK12" s="29">
        <v>0</v>
      </c>
      <c r="AL12" s="10">
        <v>256140000</v>
      </c>
      <c r="AM12" s="10">
        <v>23677</v>
      </c>
      <c r="AN12" s="29">
        <v>0</v>
      </c>
      <c r="AO12" s="10">
        <v>407568667</v>
      </c>
      <c r="AP12" s="10">
        <f t="shared" si="0"/>
        <v>203594</v>
      </c>
      <c r="AQ12" s="29">
        <f t="shared" si="0"/>
        <v>0</v>
      </c>
      <c r="AR12" s="10">
        <f t="shared" si="0"/>
        <v>1703758667</v>
      </c>
    </row>
    <row r="13" spans="1:44" ht="30">
      <c r="A13" s="9">
        <v>9</v>
      </c>
      <c r="B13" s="9" t="s">
        <v>87</v>
      </c>
      <c r="C13" s="9" t="s">
        <v>88</v>
      </c>
      <c r="D13" s="29">
        <v>9</v>
      </c>
      <c r="E13" s="29">
        <v>1</v>
      </c>
      <c r="F13" s="10">
        <v>52376</v>
      </c>
      <c r="G13" s="29">
        <v>1</v>
      </c>
      <c r="H13" s="29">
        <v>0</v>
      </c>
      <c r="I13" s="10">
        <v>27872</v>
      </c>
      <c r="J13" s="29">
        <v>3</v>
      </c>
      <c r="K13" s="29">
        <v>0</v>
      </c>
      <c r="L13" s="10">
        <v>22072</v>
      </c>
      <c r="M13" s="29">
        <v>7</v>
      </c>
      <c r="N13" s="10">
        <v>252066000</v>
      </c>
      <c r="O13" s="10">
        <v>6152</v>
      </c>
      <c r="P13" s="29">
        <v>1</v>
      </c>
      <c r="Q13" s="10">
        <v>81525000</v>
      </c>
      <c r="R13" s="10">
        <v>63669</v>
      </c>
      <c r="S13" s="29">
        <v>23</v>
      </c>
      <c r="T13" s="10">
        <v>894865000</v>
      </c>
      <c r="U13" s="10">
        <v>39889</v>
      </c>
      <c r="V13" s="29">
        <v>0</v>
      </c>
      <c r="W13" s="10">
        <v>51273333</v>
      </c>
      <c r="X13" s="10">
        <v>43340</v>
      </c>
      <c r="Y13" s="29">
        <v>348</v>
      </c>
      <c r="Z13" s="10">
        <v>493217850</v>
      </c>
      <c r="AA13" s="10">
        <v>27874</v>
      </c>
      <c r="AB13" s="29">
        <v>91</v>
      </c>
      <c r="AC13" s="10">
        <v>369920000</v>
      </c>
      <c r="AD13" s="10">
        <v>27792</v>
      </c>
      <c r="AE13" s="29">
        <v>67</v>
      </c>
      <c r="AF13" s="10">
        <v>374085000</v>
      </c>
      <c r="AG13" s="10">
        <v>31080</v>
      </c>
      <c r="AH13" s="29">
        <v>54</v>
      </c>
      <c r="AI13" s="10">
        <v>426365000</v>
      </c>
      <c r="AJ13" s="10">
        <v>25309</v>
      </c>
      <c r="AK13" s="29">
        <v>28</v>
      </c>
      <c r="AL13" s="10">
        <v>338295000</v>
      </c>
      <c r="AM13" s="10">
        <v>58313</v>
      </c>
      <c r="AN13" s="29">
        <v>0</v>
      </c>
      <c r="AO13" s="10">
        <v>699270000</v>
      </c>
      <c r="AP13" s="10">
        <f t="shared" si="0"/>
        <v>425738</v>
      </c>
      <c r="AQ13" s="29">
        <f t="shared" si="0"/>
        <v>623</v>
      </c>
      <c r="AR13" s="10">
        <f t="shared" si="0"/>
        <v>3980882183</v>
      </c>
    </row>
    <row r="14" spans="1:44" ht="30">
      <c r="A14" s="9">
        <v>10</v>
      </c>
      <c r="B14" s="9" t="s">
        <v>44</v>
      </c>
      <c r="C14" s="9" t="s">
        <v>89</v>
      </c>
      <c r="D14" s="29">
        <v>50</v>
      </c>
      <c r="E14" s="29">
        <v>30</v>
      </c>
      <c r="F14" s="10">
        <v>38302</v>
      </c>
      <c r="G14" s="29">
        <v>0</v>
      </c>
      <c r="H14" s="29">
        <v>0</v>
      </c>
      <c r="I14" s="10">
        <v>30993</v>
      </c>
      <c r="J14" s="29">
        <v>0</v>
      </c>
      <c r="K14" s="29">
        <v>0</v>
      </c>
      <c r="L14" s="10">
        <v>40971</v>
      </c>
      <c r="M14" s="29">
        <v>0</v>
      </c>
      <c r="N14" s="29">
        <v>0</v>
      </c>
      <c r="O14" s="10">
        <v>7985</v>
      </c>
      <c r="P14" s="29">
        <v>0</v>
      </c>
      <c r="Q14" s="29">
        <v>0</v>
      </c>
      <c r="R14" s="10">
        <v>65087</v>
      </c>
      <c r="S14" s="29">
        <v>0</v>
      </c>
      <c r="T14" s="29">
        <v>0</v>
      </c>
      <c r="U14" s="10">
        <v>77438</v>
      </c>
      <c r="V14" s="29">
        <v>0</v>
      </c>
      <c r="W14" s="29">
        <v>0</v>
      </c>
      <c r="X14" s="10">
        <v>39726</v>
      </c>
      <c r="Y14" s="29">
        <v>0</v>
      </c>
      <c r="Z14" s="10">
        <v>1540140000</v>
      </c>
      <c r="AA14" s="10">
        <v>18439</v>
      </c>
      <c r="AB14" s="29">
        <v>0</v>
      </c>
      <c r="AC14" s="10">
        <v>663670000</v>
      </c>
      <c r="AD14" s="10">
        <v>21432</v>
      </c>
      <c r="AE14" s="29">
        <v>0</v>
      </c>
      <c r="AF14" s="10">
        <v>771300000</v>
      </c>
      <c r="AG14" s="10">
        <v>27171</v>
      </c>
      <c r="AH14" s="29">
        <v>0</v>
      </c>
      <c r="AI14" s="10">
        <v>994865000</v>
      </c>
      <c r="AJ14" s="10">
        <v>25930</v>
      </c>
      <c r="AK14" s="29">
        <v>0</v>
      </c>
      <c r="AL14" s="10">
        <v>943660000</v>
      </c>
      <c r="AM14" s="10">
        <v>79450</v>
      </c>
      <c r="AN14" s="29">
        <v>0</v>
      </c>
      <c r="AO14" s="10">
        <v>3085625000</v>
      </c>
      <c r="AP14" s="10">
        <f t="shared" si="0"/>
        <v>472924</v>
      </c>
      <c r="AQ14" s="29">
        <f t="shared" si="0"/>
        <v>0</v>
      </c>
      <c r="AR14" s="10">
        <f t="shared" si="0"/>
        <v>7999260000</v>
      </c>
    </row>
    <row r="15" spans="1:44" ht="30">
      <c r="A15" s="9">
        <v>11</v>
      </c>
      <c r="B15" s="9" t="s">
        <v>90</v>
      </c>
      <c r="C15" s="9" t="s">
        <v>36</v>
      </c>
      <c r="D15" s="29">
        <v>14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10">
        <f t="shared" si="0"/>
        <v>0</v>
      </c>
      <c r="AQ15" s="29">
        <f t="shared" si="0"/>
        <v>0</v>
      </c>
      <c r="AR15" s="10">
        <f t="shared" si="0"/>
        <v>0</v>
      </c>
    </row>
    <row r="16" spans="1:44" ht="30">
      <c r="A16" s="9">
        <v>12</v>
      </c>
      <c r="B16" s="9" t="s">
        <v>91</v>
      </c>
      <c r="C16" s="9" t="s">
        <v>86</v>
      </c>
      <c r="D16" s="29">
        <v>13</v>
      </c>
      <c r="E16" s="29">
        <v>7</v>
      </c>
      <c r="F16" s="10">
        <v>4735</v>
      </c>
      <c r="G16" s="29">
        <v>0</v>
      </c>
      <c r="H16" s="29">
        <v>0</v>
      </c>
      <c r="I16" s="10">
        <v>2160</v>
      </c>
      <c r="J16" s="29">
        <v>0</v>
      </c>
      <c r="K16" s="29">
        <v>0</v>
      </c>
      <c r="L16" s="10">
        <v>3959</v>
      </c>
      <c r="M16" s="29">
        <v>0</v>
      </c>
      <c r="N16" s="29">
        <v>0</v>
      </c>
      <c r="O16" s="10">
        <v>7311</v>
      </c>
      <c r="P16" s="29">
        <v>0</v>
      </c>
      <c r="Q16" s="29">
        <v>0</v>
      </c>
      <c r="R16" s="10">
        <v>9341</v>
      </c>
      <c r="S16" s="29">
        <v>0</v>
      </c>
      <c r="T16" s="29">
        <v>0</v>
      </c>
      <c r="U16" s="10">
        <v>6000</v>
      </c>
      <c r="V16" s="29">
        <v>0</v>
      </c>
      <c r="W16" s="29">
        <v>0</v>
      </c>
      <c r="X16" s="10">
        <v>4314</v>
      </c>
      <c r="Y16" s="29">
        <v>0</v>
      </c>
      <c r="Z16" s="10">
        <v>6329000</v>
      </c>
      <c r="AA16" s="10">
        <v>1721</v>
      </c>
      <c r="AB16" s="29">
        <v>0</v>
      </c>
      <c r="AC16" s="10">
        <v>3675500</v>
      </c>
      <c r="AD16" s="10">
        <v>4227</v>
      </c>
      <c r="AE16" s="29">
        <v>0</v>
      </c>
      <c r="AF16" s="10">
        <v>14428000</v>
      </c>
      <c r="AG16" s="10">
        <v>4125</v>
      </c>
      <c r="AH16" s="29">
        <v>0</v>
      </c>
      <c r="AI16" s="10">
        <v>12122000</v>
      </c>
      <c r="AJ16" s="10">
        <v>1927</v>
      </c>
      <c r="AK16" s="29">
        <v>0</v>
      </c>
      <c r="AL16" s="10">
        <v>3262000</v>
      </c>
      <c r="AM16" s="10">
        <v>6845</v>
      </c>
      <c r="AN16" s="29">
        <v>0</v>
      </c>
      <c r="AO16" s="10">
        <v>24681000</v>
      </c>
      <c r="AP16" s="10">
        <f t="shared" si="0"/>
        <v>56665</v>
      </c>
      <c r="AQ16" s="29">
        <f t="shared" si="0"/>
        <v>0</v>
      </c>
      <c r="AR16" s="10">
        <f t="shared" si="0"/>
        <v>64497500</v>
      </c>
    </row>
    <row r="17" spans="1:44" ht="30">
      <c r="A17" s="9">
        <v>13</v>
      </c>
      <c r="B17" s="9" t="s">
        <v>92</v>
      </c>
      <c r="C17" s="9" t="s">
        <v>86</v>
      </c>
      <c r="D17" s="29">
        <v>49</v>
      </c>
      <c r="E17" s="29">
        <v>21</v>
      </c>
      <c r="F17" s="10">
        <v>9000</v>
      </c>
      <c r="G17" s="29">
        <v>0</v>
      </c>
      <c r="H17" s="29">
        <v>0</v>
      </c>
      <c r="I17" s="10">
        <v>5261</v>
      </c>
      <c r="J17" s="29">
        <v>0</v>
      </c>
      <c r="K17" s="29">
        <v>0</v>
      </c>
      <c r="L17" s="10">
        <v>4564</v>
      </c>
      <c r="M17" s="29">
        <v>0</v>
      </c>
      <c r="N17" s="29">
        <v>0</v>
      </c>
      <c r="O17" s="10">
        <v>1065</v>
      </c>
      <c r="P17" s="29">
        <v>0</v>
      </c>
      <c r="Q17" s="29">
        <v>0</v>
      </c>
      <c r="R17" s="10">
        <v>9171</v>
      </c>
      <c r="S17" s="29">
        <v>0</v>
      </c>
      <c r="T17" s="29">
        <v>0</v>
      </c>
      <c r="U17" s="10">
        <v>5055</v>
      </c>
      <c r="V17" s="29">
        <v>0</v>
      </c>
      <c r="W17" s="29">
        <v>0</v>
      </c>
      <c r="X17" s="10">
        <v>4880</v>
      </c>
      <c r="Y17" s="29">
        <v>0</v>
      </c>
      <c r="Z17" s="29">
        <v>0</v>
      </c>
      <c r="AA17" s="10">
        <v>3184</v>
      </c>
      <c r="AB17" s="29">
        <v>0</v>
      </c>
      <c r="AC17" s="10">
        <v>63680000</v>
      </c>
      <c r="AD17" s="10">
        <v>3124</v>
      </c>
      <c r="AE17" s="29">
        <v>0</v>
      </c>
      <c r="AF17" s="29">
        <v>0</v>
      </c>
      <c r="AG17" s="10">
        <v>3667</v>
      </c>
      <c r="AH17" s="29">
        <v>0</v>
      </c>
      <c r="AI17" s="29">
        <v>0</v>
      </c>
      <c r="AJ17" s="10">
        <v>2652</v>
      </c>
      <c r="AK17" s="29">
        <v>0</v>
      </c>
      <c r="AL17" s="29">
        <v>0</v>
      </c>
      <c r="AM17" s="10">
        <v>4210</v>
      </c>
      <c r="AN17" s="29">
        <v>0</v>
      </c>
      <c r="AO17" s="29">
        <v>0</v>
      </c>
      <c r="AP17" s="10">
        <f t="shared" si="0"/>
        <v>55833</v>
      </c>
      <c r="AQ17" s="29">
        <f t="shared" si="0"/>
        <v>0</v>
      </c>
      <c r="AR17" s="10">
        <f t="shared" si="0"/>
        <v>63680000</v>
      </c>
    </row>
    <row r="18" spans="1:44" ht="30">
      <c r="A18" s="9">
        <v>14</v>
      </c>
      <c r="B18" s="9" t="s">
        <v>45</v>
      </c>
      <c r="C18" s="9" t="s">
        <v>86</v>
      </c>
      <c r="D18" s="29">
        <v>101</v>
      </c>
      <c r="E18" s="29">
        <v>33</v>
      </c>
      <c r="F18" s="10">
        <v>100968</v>
      </c>
      <c r="G18" s="29">
        <v>0</v>
      </c>
      <c r="H18" s="10">
        <v>3506880000</v>
      </c>
      <c r="I18" s="10">
        <v>65257</v>
      </c>
      <c r="J18" s="29">
        <v>0</v>
      </c>
      <c r="K18" s="10">
        <v>2408365000</v>
      </c>
      <c r="L18" s="10">
        <v>64108</v>
      </c>
      <c r="M18" s="29">
        <v>0</v>
      </c>
      <c r="N18" s="10">
        <v>2217719000</v>
      </c>
      <c r="O18" s="10">
        <v>16946</v>
      </c>
      <c r="P18" s="29">
        <v>0</v>
      </c>
      <c r="Q18" s="10">
        <v>541346000</v>
      </c>
      <c r="R18" s="10">
        <v>107473</v>
      </c>
      <c r="S18" s="29">
        <v>0</v>
      </c>
      <c r="T18" s="10">
        <v>4541098000</v>
      </c>
      <c r="U18" s="10">
        <v>96912</v>
      </c>
      <c r="V18" s="29">
        <v>0</v>
      </c>
      <c r="W18" s="10">
        <v>3485156000</v>
      </c>
      <c r="X18" s="10">
        <v>91273</v>
      </c>
      <c r="Y18" s="29">
        <v>0</v>
      </c>
      <c r="Z18" s="10">
        <v>3745861000</v>
      </c>
      <c r="AA18" s="10">
        <v>42989</v>
      </c>
      <c r="AB18" s="29">
        <v>0</v>
      </c>
      <c r="AC18" s="10">
        <v>1633141000</v>
      </c>
      <c r="AD18" s="10">
        <v>42243</v>
      </c>
      <c r="AE18" s="29">
        <v>0</v>
      </c>
      <c r="AF18" s="10">
        <v>1628228000</v>
      </c>
      <c r="AG18" s="10">
        <v>54488</v>
      </c>
      <c r="AH18" s="29">
        <v>0</v>
      </c>
      <c r="AI18" s="10">
        <v>2104217000</v>
      </c>
      <c r="AJ18" s="10">
        <v>53519</v>
      </c>
      <c r="AK18" s="29">
        <v>0</v>
      </c>
      <c r="AL18" s="10">
        <v>1992849000</v>
      </c>
      <c r="AM18" s="29">
        <v>0</v>
      </c>
      <c r="AN18" s="29">
        <v>0</v>
      </c>
      <c r="AO18" s="29">
        <v>0</v>
      </c>
      <c r="AP18" s="10">
        <f t="shared" si="0"/>
        <v>736176</v>
      </c>
      <c r="AQ18" s="29">
        <f t="shared" si="0"/>
        <v>0</v>
      </c>
      <c r="AR18" s="10">
        <f t="shared" si="0"/>
        <v>27804860000</v>
      </c>
    </row>
    <row r="19" spans="1:44" ht="30">
      <c r="A19" s="30">
        <v>15</v>
      </c>
      <c r="B19" s="30" t="s">
        <v>46</v>
      </c>
      <c r="C19" s="30" t="s">
        <v>86</v>
      </c>
      <c r="D19" s="10">
        <v>29</v>
      </c>
      <c r="E19" s="10">
        <v>11</v>
      </c>
      <c r="F19" s="10">
        <v>6388</v>
      </c>
      <c r="G19" s="10">
        <v>0</v>
      </c>
      <c r="H19" s="10">
        <v>320444645</v>
      </c>
      <c r="I19" s="10">
        <v>7573</v>
      </c>
      <c r="J19" s="10">
        <v>0</v>
      </c>
      <c r="K19" s="10">
        <v>296393550</v>
      </c>
      <c r="L19" s="10">
        <v>9176</v>
      </c>
      <c r="M19" s="10">
        <v>0</v>
      </c>
      <c r="N19" s="10">
        <v>365701070</v>
      </c>
      <c r="O19" s="10">
        <v>2192</v>
      </c>
      <c r="P19" s="10">
        <v>0</v>
      </c>
      <c r="Q19" s="10">
        <v>81431950</v>
      </c>
      <c r="R19" s="10">
        <v>15450</v>
      </c>
      <c r="S19" s="10">
        <v>0</v>
      </c>
      <c r="T19" s="10">
        <v>676857990</v>
      </c>
      <c r="U19" s="10">
        <v>12059</v>
      </c>
      <c r="V19" s="10">
        <v>0</v>
      </c>
      <c r="W19" s="10">
        <v>484383000</v>
      </c>
      <c r="X19" s="10">
        <v>11941</v>
      </c>
      <c r="Y19" s="10">
        <v>0</v>
      </c>
      <c r="Z19" s="10">
        <v>499413250</v>
      </c>
      <c r="AA19" s="10">
        <v>7233</v>
      </c>
      <c r="AB19" s="10">
        <v>0</v>
      </c>
      <c r="AC19" s="10">
        <v>283281025</v>
      </c>
      <c r="AD19" s="10">
        <v>8866</v>
      </c>
      <c r="AE19" s="10">
        <v>0</v>
      </c>
      <c r="AF19" s="10">
        <v>186216400</v>
      </c>
      <c r="AG19" s="10">
        <v>8105</v>
      </c>
      <c r="AH19" s="10">
        <v>0</v>
      </c>
      <c r="AI19" s="10">
        <v>209279500</v>
      </c>
      <c r="AJ19" s="10">
        <v>7072</v>
      </c>
      <c r="AK19" s="10">
        <v>0</v>
      </c>
      <c r="AL19" s="10">
        <v>185102850</v>
      </c>
      <c r="AM19" s="10">
        <v>12168</v>
      </c>
      <c r="AN19" s="10">
        <v>0</v>
      </c>
      <c r="AO19" s="10">
        <v>541188725</v>
      </c>
      <c r="AP19" s="10">
        <f t="shared" si="0"/>
        <v>108223</v>
      </c>
      <c r="AQ19" s="10">
        <f t="shared" si="0"/>
        <v>0</v>
      </c>
      <c r="AR19" s="10">
        <f t="shared" si="0"/>
        <v>4129693955</v>
      </c>
    </row>
    <row r="20" spans="1:44" ht="30">
      <c r="A20" s="9">
        <v>16</v>
      </c>
      <c r="B20" s="9" t="s">
        <v>47</v>
      </c>
      <c r="C20" s="9" t="s">
        <v>89</v>
      </c>
      <c r="D20" s="29">
        <v>14</v>
      </c>
      <c r="E20" s="29">
        <v>27</v>
      </c>
      <c r="F20" s="10">
        <v>6441</v>
      </c>
      <c r="G20" s="29">
        <v>0</v>
      </c>
      <c r="H20" s="29">
        <v>0</v>
      </c>
      <c r="I20" s="10">
        <v>8984</v>
      </c>
      <c r="J20" s="29">
        <v>0</v>
      </c>
      <c r="K20" s="29">
        <v>0</v>
      </c>
      <c r="L20" s="10">
        <v>11836</v>
      </c>
      <c r="M20" s="29">
        <v>0</v>
      </c>
      <c r="N20" s="29">
        <v>0</v>
      </c>
      <c r="O20" s="10">
        <v>17102</v>
      </c>
      <c r="P20" s="29">
        <v>0</v>
      </c>
      <c r="Q20" s="29">
        <v>0</v>
      </c>
      <c r="R20" s="10">
        <v>9116</v>
      </c>
      <c r="S20" s="29">
        <v>0</v>
      </c>
      <c r="T20" s="29">
        <v>0</v>
      </c>
      <c r="U20" s="10">
        <v>4501</v>
      </c>
      <c r="V20" s="29">
        <v>0</v>
      </c>
      <c r="W20" s="29">
        <v>0</v>
      </c>
      <c r="X20" s="10">
        <v>6440</v>
      </c>
      <c r="Y20" s="29">
        <v>0</v>
      </c>
      <c r="Z20" s="29">
        <v>0</v>
      </c>
      <c r="AA20" s="10">
        <v>7030</v>
      </c>
      <c r="AB20" s="29">
        <v>0</v>
      </c>
      <c r="AC20" s="29">
        <v>0</v>
      </c>
      <c r="AD20" s="10">
        <v>9260</v>
      </c>
      <c r="AE20" s="29">
        <v>0</v>
      </c>
      <c r="AF20" s="29">
        <v>0</v>
      </c>
      <c r="AG20" s="10">
        <v>11470</v>
      </c>
      <c r="AH20" s="29">
        <v>0</v>
      </c>
      <c r="AI20" s="29">
        <v>0</v>
      </c>
      <c r="AJ20" s="10">
        <v>8541</v>
      </c>
      <c r="AK20" s="29">
        <v>0</v>
      </c>
      <c r="AL20" s="29">
        <v>0</v>
      </c>
      <c r="AM20" s="10">
        <v>12369</v>
      </c>
      <c r="AN20" s="29">
        <v>0</v>
      </c>
      <c r="AO20" s="29">
        <v>0</v>
      </c>
      <c r="AP20" s="10">
        <f t="shared" si="0"/>
        <v>113090</v>
      </c>
      <c r="AQ20" s="29">
        <f t="shared" si="0"/>
        <v>0</v>
      </c>
      <c r="AR20" s="10">
        <f t="shared" si="0"/>
        <v>0</v>
      </c>
    </row>
    <row r="21" spans="1:44" ht="30">
      <c r="A21" s="9">
        <v>17</v>
      </c>
      <c r="B21" s="9" t="s">
        <v>48</v>
      </c>
      <c r="C21" s="9" t="s">
        <v>88</v>
      </c>
      <c r="D21" s="29">
        <v>34</v>
      </c>
      <c r="E21" s="29">
        <v>1</v>
      </c>
      <c r="F21" s="10">
        <v>2250</v>
      </c>
      <c r="G21" s="29">
        <v>0</v>
      </c>
      <c r="H21" s="29">
        <v>0</v>
      </c>
      <c r="I21" s="10">
        <v>1850</v>
      </c>
      <c r="J21" s="29">
        <v>0</v>
      </c>
      <c r="K21" s="29">
        <v>0</v>
      </c>
      <c r="L21" s="10">
        <v>2354</v>
      </c>
      <c r="M21" s="29">
        <v>0</v>
      </c>
      <c r="N21" s="29">
        <v>0</v>
      </c>
      <c r="O21" s="10">
        <v>4104</v>
      </c>
      <c r="P21" s="29">
        <v>0</v>
      </c>
      <c r="Q21" s="29">
        <v>0</v>
      </c>
      <c r="R21" s="10">
        <v>27220</v>
      </c>
      <c r="S21" s="29">
        <v>0</v>
      </c>
      <c r="T21" s="29">
        <v>0</v>
      </c>
      <c r="U21" s="10">
        <v>9314</v>
      </c>
      <c r="V21" s="29">
        <v>0</v>
      </c>
      <c r="W21" s="29">
        <v>0</v>
      </c>
      <c r="X21" s="10">
        <v>8614</v>
      </c>
      <c r="Y21" s="29">
        <v>0</v>
      </c>
      <c r="Z21" s="29">
        <v>0</v>
      </c>
      <c r="AA21" s="10">
        <v>7783</v>
      </c>
      <c r="AB21" s="29">
        <v>0</v>
      </c>
      <c r="AC21" s="29">
        <v>0</v>
      </c>
      <c r="AD21" s="10">
        <v>9347</v>
      </c>
      <c r="AE21" s="29">
        <v>0</v>
      </c>
      <c r="AF21" s="29">
        <v>0</v>
      </c>
      <c r="AG21" s="10">
        <v>11246</v>
      </c>
      <c r="AH21" s="29">
        <v>0</v>
      </c>
      <c r="AI21" s="29">
        <v>0</v>
      </c>
      <c r="AJ21" s="10">
        <v>8345</v>
      </c>
      <c r="AK21" s="29">
        <v>0</v>
      </c>
      <c r="AL21" s="29">
        <v>0</v>
      </c>
      <c r="AM21" s="10">
        <v>15446</v>
      </c>
      <c r="AN21" s="29">
        <v>0</v>
      </c>
      <c r="AO21" s="29">
        <v>0</v>
      </c>
      <c r="AP21" s="10">
        <f t="shared" si="0"/>
        <v>107873</v>
      </c>
      <c r="AQ21" s="29">
        <f t="shared" si="0"/>
        <v>0</v>
      </c>
      <c r="AR21" s="10">
        <f t="shared" si="0"/>
        <v>0</v>
      </c>
    </row>
    <row r="22" spans="1:44" ht="30">
      <c r="A22" s="9">
        <v>18</v>
      </c>
      <c r="B22" s="9" t="s">
        <v>49</v>
      </c>
      <c r="C22" s="9" t="s">
        <v>86</v>
      </c>
      <c r="D22" s="29">
        <v>12</v>
      </c>
      <c r="E22" s="29">
        <v>6</v>
      </c>
      <c r="F22" s="29">
        <v>548</v>
      </c>
      <c r="G22" s="29">
        <v>0</v>
      </c>
      <c r="H22" s="10">
        <v>6015000</v>
      </c>
      <c r="I22" s="29">
        <v>36</v>
      </c>
      <c r="J22" s="29">
        <v>0</v>
      </c>
      <c r="K22" s="10">
        <v>396000</v>
      </c>
      <c r="L22" s="29">
        <v>209</v>
      </c>
      <c r="M22" s="29">
        <v>0</v>
      </c>
      <c r="N22" s="10">
        <v>2295000</v>
      </c>
      <c r="O22" s="29">
        <v>66</v>
      </c>
      <c r="P22" s="29">
        <v>0</v>
      </c>
      <c r="Q22" s="10">
        <v>720000</v>
      </c>
      <c r="R22" s="29">
        <v>630</v>
      </c>
      <c r="S22" s="29">
        <v>0</v>
      </c>
      <c r="T22" s="10">
        <v>6890000</v>
      </c>
      <c r="U22" s="29">
        <v>434</v>
      </c>
      <c r="V22" s="29">
        <v>0</v>
      </c>
      <c r="W22" s="10">
        <v>6790000</v>
      </c>
      <c r="X22" s="29">
        <v>426</v>
      </c>
      <c r="Y22" s="29">
        <v>0</v>
      </c>
      <c r="Z22" s="10">
        <v>4656000</v>
      </c>
      <c r="AA22" s="29">
        <v>434</v>
      </c>
      <c r="AB22" s="29">
        <v>0</v>
      </c>
      <c r="AC22" s="10">
        <v>4558000</v>
      </c>
      <c r="AD22" s="29">
        <v>329</v>
      </c>
      <c r="AE22" s="29">
        <v>3</v>
      </c>
      <c r="AF22" s="10">
        <v>3600000</v>
      </c>
      <c r="AG22" s="29">
        <v>305</v>
      </c>
      <c r="AH22" s="29">
        <v>0</v>
      </c>
      <c r="AI22" s="10">
        <v>2768000</v>
      </c>
      <c r="AJ22" s="29">
        <v>297</v>
      </c>
      <c r="AK22" s="29">
        <v>0</v>
      </c>
      <c r="AL22" s="10">
        <v>3321000</v>
      </c>
      <c r="AM22" s="29">
        <v>278</v>
      </c>
      <c r="AN22" s="29">
        <v>0</v>
      </c>
      <c r="AO22" s="10">
        <v>2749000</v>
      </c>
      <c r="AP22" s="10">
        <f t="shared" si="0"/>
        <v>3992</v>
      </c>
      <c r="AQ22" s="29">
        <f t="shared" si="0"/>
        <v>3</v>
      </c>
      <c r="AR22" s="10">
        <f t="shared" si="0"/>
        <v>44758000</v>
      </c>
    </row>
    <row r="23" spans="1:44" ht="30">
      <c r="A23" s="9">
        <v>19</v>
      </c>
      <c r="B23" s="9" t="s">
        <v>50</v>
      </c>
      <c r="C23" s="9" t="s">
        <v>86</v>
      </c>
      <c r="D23" s="29">
        <v>16</v>
      </c>
      <c r="E23" s="29">
        <v>4</v>
      </c>
      <c r="F23" s="29">
        <v>301</v>
      </c>
      <c r="G23" s="29">
        <v>1</v>
      </c>
      <c r="H23" s="10">
        <v>63000000</v>
      </c>
      <c r="I23" s="29">
        <v>253</v>
      </c>
      <c r="J23" s="29">
        <v>0</v>
      </c>
      <c r="K23" s="10">
        <v>46889000</v>
      </c>
      <c r="L23" s="29">
        <v>123</v>
      </c>
      <c r="M23" s="29">
        <v>3</v>
      </c>
      <c r="N23" s="10">
        <v>27300000</v>
      </c>
      <c r="O23" s="29">
        <v>30</v>
      </c>
      <c r="P23" s="29">
        <v>3</v>
      </c>
      <c r="Q23" s="10">
        <v>7300000</v>
      </c>
      <c r="R23" s="29">
        <v>262</v>
      </c>
      <c r="S23" s="29">
        <v>0</v>
      </c>
      <c r="T23" s="10">
        <v>45000000</v>
      </c>
      <c r="U23" s="29">
        <v>170</v>
      </c>
      <c r="V23" s="29">
        <v>0</v>
      </c>
      <c r="W23" s="10">
        <v>23000000</v>
      </c>
      <c r="X23" s="29">
        <v>55</v>
      </c>
      <c r="Y23" s="29">
        <v>4</v>
      </c>
      <c r="Z23" s="10">
        <v>25000000</v>
      </c>
      <c r="AA23" s="29">
        <v>63</v>
      </c>
      <c r="AB23" s="29">
        <v>0</v>
      </c>
      <c r="AC23" s="10">
        <v>32000000</v>
      </c>
      <c r="AD23" s="29">
        <v>25</v>
      </c>
      <c r="AE23" s="29">
        <v>35</v>
      </c>
      <c r="AF23" s="10">
        <v>26000000</v>
      </c>
      <c r="AG23" s="29">
        <v>68</v>
      </c>
      <c r="AH23" s="29">
        <v>0</v>
      </c>
      <c r="AI23" s="10">
        <v>40000000</v>
      </c>
      <c r="AJ23" s="29">
        <v>30</v>
      </c>
      <c r="AK23" s="29">
        <v>25</v>
      </c>
      <c r="AL23" s="10">
        <v>30000000</v>
      </c>
      <c r="AM23" s="29">
        <v>195</v>
      </c>
      <c r="AN23" s="29">
        <v>0</v>
      </c>
      <c r="AO23" s="10">
        <v>78000000</v>
      </c>
      <c r="AP23" s="10">
        <f t="shared" si="0"/>
        <v>1575</v>
      </c>
      <c r="AQ23" s="29">
        <f t="shared" si="0"/>
        <v>71</v>
      </c>
      <c r="AR23" s="10">
        <f t="shared" si="0"/>
        <v>443489000</v>
      </c>
    </row>
    <row r="24" spans="1:44" ht="30">
      <c r="A24" s="9">
        <v>20</v>
      </c>
      <c r="B24" s="9" t="s">
        <v>51</v>
      </c>
      <c r="C24" s="9" t="s">
        <v>86</v>
      </c>
      <c r="D24" s="29">
        <v>70</v>
      </c>
      <c r="E24" s="29">
        <v>61</v>
      </c>
      <c r="F24" s="10">
        <v>3123</v>
      </c>
      <c r="G24" s="29">
        <v>0</v>
      </c>
      <c r="H24" s="10">
        <v>79090000</v>
      </c>
      <c r="I24" s="10">
        <v>2403</v>
      </c>
      <c r="J24" s="29">
        <v>0</v>
      </c>
      <c r="K24" s="10">
        <v>52480000</v>
      </c>
      <c r="L24" s="10">
        <v>2320</v>
      </c>
      <c r="M24" s="29">
        <v>0</v>
      </c>
      <c r="N24" s="10">
        <v>48555000</v>
      </c>
      <c r="O24" s="29">
        <v>387</v>
      </c>
      <c r="P24" s="29">
        <v>0</v>
      </c>
      <c r="Q24" s="10">
        <v>7825000</v>
      </c>
      <c r="R24" s="10">
        <v>3110</v>
      </c>
      <c r="S24" s="29">
        <v>0</v>
      </c>
      <c r="T24" s="10">
        <v>84692000</v>
      </c>
      <c r="U24" s="10">
        <v>2874</v>
      </c>
      <c r="V24" s="29">
        <v>0</v>
      </c>
      <c r="W24" s="10">
        <v>63005000</v>
      </c>
      <c r="X24" s="10">
        <v>2509</v>
      </c>
      <c r="Y24" s="29">
        <v>0</v>
      </c>
      <c r="Z24" s="10">
        <v>58445000</v>
      </c>
      <c r="AA24" s="10">
        <v>1916</v>
      </c>
      <c r="AB24" s="29">
        <v>0</v>
      </c>
      <c r="AC24" s="10">
        <v>45345000</v>
      </c>
      <c r="AD24" s="10">
        <v>2092</v>
      </c>
      <c r="AE24" s="29">
        <v>0</v>
      </c>
      <c r="AF24" s="10">
        <v>43432500</v>
      </c>
      <c r="AG24" s="10">
        <v>2237</v>
      </c>
      <c r="AH24" s="29">
        <v>0</v>
      </c>
      <c r="AI24" s="10">
        <v>52175000</v>
      </c>
      <c r="AJ24" s="10">
        <v>2707</v>
      </c>
      <c r="AK24" s="29">
        <v>0</v>
      </c>
      <c r="AL24" s="10">
        <v>60195000</v>
      </c>
      <c r="AM24" s="29">
        <v>0</v>
      </c>
      <c r="AN24" s="29">
        <v>0</v>
      </c>
      <c r="AO24" s="29">
        <v>0</v>
      </c>
      <c r="AP24" s="10">
        <f t="shared" si="0"/>
        <v>25678</v>
      </c>
      <c r="AQ24" s="29">
        <f t="shared" si="0"/>
        <v>0</v>
      </c>
      <c r="AR24" s="10">
        <f t="shared" si="0"/>
        <v>595239500</v>
      </c>
    </row>
    <row r="25" spans="1:44" ht="30">
      <c r="A25" s="9">
        <v>21</v>
      </c>
      <c r="B25" s="9" t="s">
        <v>52</v>
      </c>
      <c r="C25" s="9" t="s">
        <v>86</v>
      </c>
      <c r="D25" s="29">
        <v>151</v>
      </c>
      <c r="E25" s="29">
        <v>152</v>
      </c>
      <c r="F25" s="10">
        <v>7384</v>
      </c>
      <c r="G25" s="29">
        <v>0</v>
      </c>
      <c r="H25" s="10">
        <v>36920000</v>
      </c>
      <c r="I25" s="10">
        <v>4589</v>
      </c>
      <c r="J25" s="29">
        <v>0</v>
      </c>
      <c r="K25" s="10">
        <v>22945000</v>
      </c>
      <c r="L25" s="10">
        <v>5645</v>
      </c>
      <c r="M25" s="29">
        <v>0</v>
      </c>
      <c r="N25" s="10">
        <v>28350000</v>
      </c>
      <c r="O25" s="10">
        <v>2278</v>
      </c>
      <c r="P25" s="29">
        <v>0</v>
      </c>
      <c r="Q25" s="10">
        <v>11410000</v>
      </c>
      <c r="R25" s="10">
        <v>9261</v>
      </c>
      <c r="S25" s="29">
        <v>0</v>
      </c>
      <c r="T25" s="10">
        <v>46335000</v>
      </c>
      <c r="U25" s="10">
        <v>4346</v>
      </c>
      <c r="V25" s="29">
        <v>0</v>
      </c>
      <c r="W25" s="10">
        <v>21750000</v>
      </c>
      <c r="X25" s="10">
        <v>4128</v>
      </c>
      <c r="Y25" s="29">
        <v>8</v>
      </c>
      <c r="Z25" s="10">
        <v>34944000</v>
      </c>
      <c r="AA25" s="10">
        <v>2324</v>
      </c>
      <c r="AB25" s="29">
        <v>8</v>
      </c>
      <c r="AC25" s="10">
        <v>31924000</v>
      </c>
      <c r="AD25" s="10">
        <v>2456</v>
      </c>
      <c r="AE25" s="29">
        <v>17</v>
      </c>
      <c r="AF25" s="10">
        <v>28661000</v>
      </c>
      <c r="AG25" s="10">
        <v>2672</v>
      </c>
      <c r="AH25" s="29">
        <v>2</v>
      </c>
      <c r="AI25" s="10">
        <v>30601000</v>
      </c>
      <c r="AJ25" s="10">
        <v>1983</v>
      </c>
      <c r="AK25" s="29">
        <v>0</v>
      </c>
      <c r="AL25" s="10">
        <v>25180000</v>
      </c>
      <c r="AM25" s="10">
        <v>3917</v>
      </c>
      <c r="AN25" s="29">
        <v>34</v>
      </c>
      <c r="AO25" s="10">
        <v>41339000</v>
      </c>
      <c r="AP25" s="10">
        <f t="shared" si="0"/>
        <v>50983</v>
      </c>
      <c r="AQ25" s="29">
        <f t="shared" si="0"/>
        <v>69</v>
      </c>
      <c r="AR25" s="10">
        <f t="shared" si="0"/>
        <v>360359000</v>
      </c>
    </row>
    <row r="26" spans="1:44" ht="30">
      <c r="A26" s="9">
        <v>22</v>
      </c>
      <c r="B26" s="9" t="s">
        <v>53</v>
      </c>
      <c r="C26" s="9" t="s">
        <v>86</v>
      </c>
      <c r="D26" s="29">
        <v>9</v>
      </c>
      <c r="E26" s="29">
        <v>6</v>
      </c>
      <c r="F26" s="10">
        <v>8146</v>
      </c>
      <c r="G26" s="29">
        <v>0</v>
      </c>
      <c r="H26" s="29">
        <v>0</v>
      </c>
      <c r="I26" s="10">
        <v>5109</v>
      </c>
      <c r="J26" s="29">
        <v>0</v>
      </c>
      <c r="K26" s="29">
        <v>0</v>
      </c>
      <c r="L26" s="10">
        <v>6119</v>
      </c>
      <c r="M26" s="29">
        <v>0</v>
      </c>
      <c r="N26" s="29">
        <v>0</v>
      </c>
      <c r="O26" s="10">
        <v>5517</v>
      </c>
      <c r="P26" s="29">
        <v>0</v>
      </c>
      <c r="Q26" s="29">
        <v>0</v>
      </c>
      <c r="R26" s="10">
        <v>13461</v>
      </c>
      <c r="S26" s="29">
        <v>0</v>
      </c>
      <c r="T26" s="29">
        <v>0</v>
      </c>
      <c r="U26" s="10">
        <v>9554</v>
      </c>
      <c r="V26" s="29">
        <v>0</v>
      </c>
      <c r="W26" s="29">
        <v>0</v>
      </c>
      <c r="X26" s="10">
        <v>6781</v>
      </c>
      <c r="Y26" s="29">
        <v>0</v>
      </c>
      <c r="Z26" s="29">
        <v>0</v>
      </c>
      <c r="AA26" s="10">
        <v>4889</v>
      </c>
      <c r="AB26" s="29">
        <v>0</v>
      </c>
      <c r="AC26" s="29">
        <v>0</v>
      </c>
      <c r="AD26" s="10">
        <v>3851</v>
      </c>
      <c r="AE26" s="29">
        <v>0</v>
      </c>
      <c r="AF26" s="29">
        <v>0</v>
      </c>
      <c r="AG26" s="10">
        <v>5264</v>
      </c>
      <c r="AH26" s="29">
        <v>0</v>
      </c>
      <c r="AI26" s="29">
        <v>0</v>
      </c>
      <c r="AJ26" s="10">
        <v>4991</v>
      </c>
      <c r="AK26" s="29">
        <v>0</v>
      </c>
      <c r="AL26" s="29">
        <v>0</v>
      </c>
      <c r="AM26" s="10">
        <v>7970</v>
      </c>
      <c r="AN26" s="29">
        <v>0</v>
      </c>
      <c r="AO26" s="29">
        <v>0</v>
      </c>
      <c r="AP26" s="10">
        <f t="shared" si="0"/>
        <v>81652</v>
      </c>
      <c r="AQ26" s="29">
        <f t="shared" si="0"/>
        <v>0</v>
      </c>
      <c r="AR26" s="10">
        <f t="shared" si="0"/>
        <v>0</v>
      </c>
    </row>
    <row r="27" spans="1:44" ht="30">
      <c r="A27" s="9">
        <v>23</v>
      </c>
      <c r="B27" s="9" t="s">
        <v>54</v>
      </c>
      <c r="C27" s="9" t="s">
        <v>36</v>
      </c>
      <c r="D27" s="29">
        <v>5</v>
      </c>
      <c r="E27" s="29">
        <v>2</v>
      </c>
      <c r="F27" s="29">
        <v>105</v>
      </c>
      <c r="G27" s="29">
        <v>0</v>
      </c>
      <c r="H27" s="29">
        <v>0</v>
      </c>
      <c r="I27" s="29">
        <v>120</v>
      </c>
      <c r="J27" s="29">
        <v>0</v>
      </c>
      <c r="K27" s="29">
        <v>0</v>
      </c>
      <c r="L27" s="29">
        <v>80</v>
      </c>
      <c r="M27" s="29">
        <v>0</v>
      </c>
      <c r="N27" s="29">
        <v>0</v>
      </c>
      <c r="O27" s="29">
        <v>150</v>
      </c>
      <c r="P27" s="29">
        <v>0</v>
      </c>
      <c r="Q27" s="29">
        <v>0</v>
      </c>
      <c r="R27" s="29">
        <v>350</v>
      </c>
      <c r="S27" s="29">
        <v>0</v>
      </c>
      <c r="T27" s="29">
        <v>0</v>
      </c>
      <c r="U27" s="29">
        <v>175</v>
      </c>
      <c r="V27" s="29">
        <v>0</v>
      </c>
      <c r="W27" s="29">
        <v>0</v>
      </c>
      <c r="X27" s="29">
        <v>50</v>
      </c>
      <c r="Y27" s="29">
        <v>0</v>
      </c>
      <c r="Z27" s="29">
        <v>0</v>
      </c>
      <c r="AA27" s="29">
        <v>200</v>
      </c>
      <c r="AB27" s="29">
        <v>0</v>
      </c>
      <c r="AC27" s="29">
        <v>0</v>
      </c>
      <c r="AD27" s="29">
        <v>150</v>
      </c>
      <c r="AE27" s="29">
        <v>0</v>
      </c>
      <c r="AF27" s="29">
        <v>0</v>
      </c>
      <c r="AG27" s="29">
        <v>80</v>
      </c>
      <c r="AH27" s="29">
        <v>0</v>
      </c>
      <c r="AI27" s="29">
        <v>0</v>
      </c>
      <c r="AJ27" s="29">
        <v>100</v>
      </c>
      <c r="AK27" s="29">
        <v>0</v>
      </c>
      <c r="AL27" s="29">
        <v>0</v>
      </c>
      <c r="AM27" s="29">
        <v>100</v>
      </c>
      <c r="AN27" s="29">
        <v>0</v>
      </c>
      <c r="AO27" s="29">
        <v>0</v>
      </c>
      <c r="AP27" s="10">
        <f t="shared" si="0"/>
        <v>1660</v>
      </c>
      <c r="AQ27" s="29">
        <f t="shared" si="0"/>
        <v>0</v>
      </c>
      <c r="AR27" s="10">
        <f t="shared" si="0"/>
        <v>0</v>
      </c>
    </row>
    <row r="28" spans="1:44" ht="30">
      <c r="A28" s="9">
        <v>24</v>
      </c>
      <c r="B28" s="9" t="s">
        <v>55</v>
      </c>
      <c r="C28" s="9" t="s">
        <v>86</v>
      </c>
      <c r="D28" s="29">
        <v>2</v>
      </c>
      <c r="E28" s="29">
        <v>3</v>
      </c>
      <c r="F28" s="10">
        <v>1200</v>
      </c>
      <c r="G28" s="29">
        <v>0</v>
      </c>
      <c r="H28" s="10">
        <v>12000000</v>
      </c>
      <c r="I28" s="29">
        <v>887</v>
      </c>
      <c r="J28" s="29">
        <v>0</v>
      </c>
      <c r="K28" s="10">
        <v>8870000</v>
      </c>
      <c r="L28" s="10">
        <v>1130</v>
      </c>
      <c r="M28" s="29">
        <v>0</v>
      </c>
      <c r="N28" s="10">
        <v>11300000</v>
      </c>
      <c r="O28" s="10">
        <v>1009</v>
      </c>
      <c r="P28" s="29">
        <v>0</v>
      </c>
      <c r="Q28" s="10">
        <v>10090000</v>
      </c>
      <c r="R28" s="10">
        <v>1671</v>
      </c>
      <c r="S28" s="29">
        <v>0</v>
      </c>
      <c r="T28" s="10">
        <v>16705000</v>
      </c>
      <c r="U28" s="10">
        <v>2626</v>
      </c>
      <c r="V28" s="29">
        <v>0</v>
      </c>
      <c r="W28" s="10">
        <v>26225000</v>
      </c>
      <c r="X28" s="10">
        <v>1016</v>
      </c>
      <c r="Y28" s="29">
        <v>0</v>
      </c>
      <c r="Z28" s="10">
        <v>10160000</v>
      </c>
      <c r="AA28" s="29">
        <v>780</v>
      </c>
      <c r="AB28" s="29">
        <v>0</v>
      </c>
      <c r="AC28" s="10">
        <v>7800000</v>
      </c>
      <c r="AD28" s="29">
        <v>935</v>
      </c>
      <c r="AE28" s="29">
        <v>0</v>
      </c>
      <c r="AF28" s="10">
        <v>9350000</v>
      </c>
      <c r="AG28" s="29">
        <v>940</v>
      </c>
      <c r="AH28" s="29">
        <v>0</v>
      </c>
      <c r="AI28" s="10">
        <v>9395000</v>
      </c>
      <c r="AJ28" s="29">
        <v>732</v>
      </c>
      <c r="AK28" s="29">
        <v>0</v>
      </c>
      <c r="AL28" s="10">
        <v>7315000</v>
      </c>
      <c r="AM28" s="10">
        <v>1048</v>
      </c>
      <c r="AN28" s="29">
        <v>0</v>
      </c>
      <c r="AO28" s="10">
        <v>10480000</v>
      </c>
      <c r="AP28" s="10">
        <f t="shared" si="0"/>
        <v>13974</v>
      </c>
      <c r="AQ28" s="29">
        <f t="shared" si="0"/>
        <v>0</v>
      </c>
      <c r="AR28" s="10">
        <f t="shared" si="0"/>
        <v>139690000</v>
      </c>
    </row>
    <row r="29" spans="1:44" ht="30">
      <c r="A29" s="9">
        <v>25</v>
      </c>
      <c r="B29" s="9" t="s">
        <v>56</v>
      </c>
      <c r="C29" s="9" t="s">
        <v>86</v>
      </c>
      <c r="D29" s="29">
        <v>4</v>
      </c>
      <c r="E29" s="29">
        <v>2</v>
      </c>
      <c r="F29" s="29">
        <v>950</v>
      </c>
      <c r="G29" s="29">
        <v>0</v>
      </c>
      <c r="H29" s="29">
        <v>0</v>
      </c>
      <c r="I29" s="29">
        <v>722</v>
      </c>
      <c r="J29" s="29">
        <v>0</v>
      </c>
      <c r="K29" s="29">
        <v>0</v>
      </c>
      <c r="L29" s="10">
        <v>1057</v>
      </c>
      <c r="M29" s="29">
        <v>0</v>
      </c>
      <c r="N29" s="29">
        <v>0</v>
      </c>
      <c r="O29" s="29">
        <v>400</v>
      </c>
      <c r="P29" s="29">
        <v>0</v>
      </c>
      <c r="Q29" s="29">
        <v>0</v>
      </c>
      <c r="R29" s="10">
        <v>1441</v>
      </c>
      <c r="S29" s="29">
        <v>0</v>
      </c>
      <c r="T29" s="29">
        <v>0</v>
      </c>
      <c r="U29" s="10">
        <v>1335</v>
      </c>
      <c r="V29" s="29">
        <v>0</v>
      </c>
      <c r="W29" s="29">
        <v>0</v>
      </c>
      <c r="X29" s="29">
        <v>970</v>
      </c>
      <c r="Y29" s="29">
        <v>0</v>
      </c>
      <c r="Z29" s="29">
        <v>0</v>
      </c>
      <c r="AA29" s="29">
        <v>880</v>
      </c>
      <c r="AB29" s="29">
        <v>0</v>
      </c>
      <c r="AC29" s="29">
        <v>0</v>
      </c>
      <c r="AD29" s="10">
        <v>1282</v>
      </c>
      <c r="AE29" s="29">
        <v>0</v>
      </c>
      <c r="AF29" s="29">
        <v>0</v>
      </c>
      <c r="AG29" s="10">
        <v>1192</v>
      </c>
      <c r="AH29" s="29">
        <v>0</v>
      </c>
      <c r="AI29" s="29">
        <v>0</v>
      </c>
      <c r="AJ29" s="10">
        <v>1904</v>
      </c>
      <c r="AK29" s="29">
        <v>0</v>
      </c>
      <c r="AL29" s="29">
        <v>0</v>
      </c>
      <c r="AM29" s="29">
        <v>969</v>
      </c>
      <c r="AN29" s="29">
        <v>0</v>
      </c>
      <c r="AO29" s="29">
        <v>0</v>
      </c>
      <c r="AP29" s="10">
        <f t="shared" si="0"/>
        <v>13102</v>
      </c>
      <c r="AQ29" s="29">
        <f t="shared" si="0"/>
        <v>0</v>
      </c>
      <c r="AR29" s="10">
        <f t="shared" si="0"/>
        <v>0</v>
      </c>
    </row>
    <row r="30" spans="1:44" ht="30">
      <c r="A30" s="9">
        <v>26</v>
      </c>
      <c r="B30" s="9" t="s">
        <v>57</v>
      </c>
      <c r="C30" s="9" t="s">
        <v>86</v>
      </c>
      <c r="D30" s="29">
        <v>5</v>
      </c>
      <c r="E30" s="29">
        <v>3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10">
        <f t="shared" si="0"/>
        <v>0</v>
      </c>
      <c r="AQ30" s="29">
        <f t="shared" si="0"/>
        <v>0</v>
      </c>
      <c r="AR30" s="10">
        <f t="shared" si="0"/>
        <v>0</v>
      </c>
    </row>
    <row r="31" spans="1:44" ht="30">
      <c r="A31" s="31">
        <v>27</v>
      </c>
      <c r="B31" s="31" t="s">
        <v>58</v>
      </c>
      <c r="C31" s="31" t="s">
        <v>86</v>
      </c>
      <c r="D31" s="32">
        <v>12</v>
      </c>
      <c r="E31" s="32">
        <v>0</v>
      </c>
      <c r="F31" s="33">
        <v>6800</v>
      </c>
      <c r="G31" s="32">
        <v>0</v>
      </c>
      <c r="H31" s="32">
        <v>0</v>
      </c>
      <c r="I31" s="33">
        <v>3800</v>
      </c>
      <c r="J31" s="32">
        <v>0</v>
      </c>
      <c r="K31" s="32">
        <v>0</v>
      </c>
      <c r="L31" s="33">
        <v>4500</v>
      </c>
      <c r="M31" s="32">
        <v>0</v>
      </c>
      <c r="N31" s="32">
        <v>0</v>
      </c>
      <c r="O31" s="33">
        <v>2450</v>
      </c>
      <c r="P31" s="32">
        <v>0</v>
      </c>
      <c r="Q31" s="32">
        <v>0</v>
      </c>
      <c r="R31" s="33">
        <v>7900</v>
      </c>
      <c r="S31" s="32">
        <v>0</v>
      </c>
      <c r="T31" s="32">
        <v>0</v>
      </c>
      <c r="U31" s="33">
        <v>6000</v>
      </c>
      <c r="V31" s="32">
        <v>0</v>
      </c>
      <c r="W31" s="32">
        <v>0</v>
      </c>
      <c r="X31" s="33">
        <v>6400</v>
      </c>
      <c r="Y31" s="32">
        <v>0</v>
      </c>
      <c r="Z31" s="33">
        <v>96000000</v>
      </c>
      <c r="AA31" s="33">
        <v>5000</v>
      </c>
      <c r="AB31" s="32">
        <v>0</v>
      </c>
      <c r="AC31" s="33">
        <v>75000000</v>
      </c>
      <c r="AD31" s="33">
        <v>4900</v>
      </c>
      <c r="AE31" s="32">
        <v>0</v>
      </c>
      <c r="AF31" s="33">
        <v>73500000</v>
      </c>
      <c r="AG31" s="33">
        <v>6500</v>
      </c>
      <c r="AH31" s="32">
        <v>0</v>
      </c>
      <c r="AI31" s="33">
        <v>97500000</v>
      </c>
      <c r="AJ31" s="33">
        <v>4400</v>
      </c>
      <c r="AK31" s="32">
        <v>0</v>
      </c>
      <c r="AL31" s="33">
        <v>66000000</v>
      </c>
      <c r="AM31" s="33">
        <v>5200</v>
      </c>
      <c r="AN31" s="32">
        <v>0</v>
      </c>
      <c r="AO31" s="32">
        <v>0</v>
      </c>
      <c r="AP31" s="33">
        <f t="shared" si="0"/>
        <v>63850</v>
      </c>
      <c r="AQ31" s="32">
        <f t="shared" si="0"/>
        <v>0</v>
      </c>
      <c r="AR31" s="33">
        <f t="shared" si="0"/>
        <v>408000000</v>
      </c>
    </row>
    <row r="32" spans="1:44" ht="30">
      <c r="A32" s="9">
        <v>28</v>
      </c>
      <c r="B32" s="9" t="s">
        <v>93</v>
      </c>
      <c r="C32" s="9" t="s">
        <v>86</v>
      </c>
      <c r="D32" s="29">
        <v>8</v>
      </c>
      <c r="E32" s="29">
        <v>1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10">
        <f t="shared" si="0"/>
        <v>0</v>
      </c>
      <c r="AQ32" s="29">
        <f t="shared" si="0"/>
        <v>0</v>
      </c>
      <c r="AR32" s="10">
        <f t="shared" si="0"/>
        <v>0</v>
      </c>
    </row>
    <row r="33" spans="1:44" ht="30">
      <c r="A33" s="9">
        <v>29</v>
      </c>
      <c r="B33" s="9" t="s">
        <v>59</v>
      </c>
      <c r="C33" s="9" t="s">
        <v>36</v>
      </c>
      <c r="D33" s="29">
        <v>19</v>
      </c>
      <c r="E33" s="29">
        <v>6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10">
        <f t="shared" si="0"/>
        <v>0</v>
      </c>
      <c r="AQ33" s="29">
        <f t="shared" si="0"/>
        <v>0</v>
      </c>
      <c r="AR33" s="10">
        <f t="shared" si="0"/>
        <v>0</v>
      </c>
    </row>
    <row r="34" spans="1:44" ht="30">
      <c r="A34" s="9">
        <v>30</v>
      </c>
      <c r="B34" s="9" t="s">
        <v>60</v>
      </c>
      <c r="C34" s="9" t="s">
        <v>88</v>
      </c>
      <c r="D34" s="29">
        <v>2</v>
      </c>
      <c r="E34" s="29">
        <v>0</v>
      </c>
      <c r="F34" s="10">
        <v>21172</v>
      </c>
      <c r="G34" s="29">
        <v>0</v>
      </c>
      <c r="H34" s="29">
        <v>0</v>
      </c>
      <c r="I34" s="10">
        <v>19790</v>
      </c>
      <c r="J34" s="29">
        <v>0</v>
      </c>
      <c r="K34" s="29">
        <v>0</v>
      </c>
      <c r="L34" s="10">
        <v>24000</v>
      </c>
      <c r="M34" s="29">
        <v>0</v>
      </c>
      <c r="N34" s="29">
        <v>0</v>
      </c>
      <c r="O34" s="10">
        <v>12000</v>
      </c>
      <c r="P34" s="29">
        <v>0</v>
      </c>
      <c r="Q34" s="29">
        <v>0</v>
      </c>
      <c r="R34" s="10">
        <v>20800</v>
      </c>
      <c r="S34" s="29">
        <v>0</v>
      </c>
      <c r="T34" s="29">
        <v>0</v>
      </c>
      <c r="U34" s="10">
        <v>19200</v>
      </c>
      <c r="V34" s="29">
        <v>0</v>
      </c>
      <c r="W34" s="29">
        <v>0</v>
      </c>
      <c r="X34" s="10">
        <v>18280</v>
      </c>
      <c r="Y34" s="29">
        <v>0</v>
      </c>
      <c r="Z34" s="29">
        <v>0</v>
      </c>
      <c r="AA34" s="10">
        <v>26190</v>
      </c>
      <c r="AB34" s="29">
        <v>0</v>
      </c>
      <c r="AC34" s="29">
        <v>0</v>
      </c>
      <c r="AD34" s="10">
        <v>13730</v>
      </c>
      <c r="AE34" s="29">
        <v>0</v>
      </c>
      <c r="AF34" s="29">
        <v>0</v>
      </c>
      <c r="AG34" s="10">
        <v>20720</v>
      </c>
      <c r="AH34" s="29">
        <v>0</v>
      </c>
      <c r="AI34" s="29">
        <v>0</v>
      </c>
      <c r="AJ34" s="10">
        <v>15030</v>
      </c>
      <c r="AK34" s="29">
        <v>0</v>
      </c>
      <c r="AL34" s="29">
        <v>0</v>
      </c>
      <c r="AM34" s="10">
        <v>20050</v>
      </c>
      <c r="AN34" s="29">
        <v>0</v>
      </c>
      <c r="AO34" s="29">
        <v>0</v>
      </c>
      <c r="AP34" s="10">
        <f t="shared" si="0"/>
        <v>230962</v>
      </c>
      <c r="AQ34" s="29">
        <f t="shared" si="0"/>
        <v>0</v>
      </c>
      <c r="AR34" s="10">
        <f t="shared" si="0"/>
        <v>0</v>
      </c>
    </row>
    <row r="35" spans="1:44" ht="30">
      <c r="A35" s="9">
        <v>31</v>
      </c>
      <c r="B35" s="9" t="s">
        <v>61</v>
      </c>
      <c r="C35" s="9" t="s">
        <v>36</v>
      </c>
      <c r="D35" s="29">
        <v>23</v>
      </c>
      <c r="E35" s="29">
        <v>9</v>
      </c>
      <c r="F35" s="29">
        <v>715</v>
      </c>
      <c r="G35" s="29">
        <v>0</v>
      </c>
      <c r="H35" s="29">
        <v>0</v>
      </c>
      <c r="I35" s="29">
        <v>719</v>
      </c>
      <c r="J35" s="29">
        <v>0</v>
      </c>
      <c r="K35" s="29">
        <v>0</v>
      </c>
      <c r="L35" s="29">
        <v>998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863</v>
      </c>
      <c r="S35" s="29">
        <v>0</v>
      </c>
      <c r="T35" s="29">
        <v>0</v>
      </c>
      <c r="U35" s="10">
        <v>1459</v>
      </c>
      <c r="V35" s="29">
        <v>0</v>
      </c>
      <c r="W35" s="29">
        <v>0</v>
      </c>
      <c r="X35" s="10">
        <v>1110</v>
      </c>
      <c r="Y35" s="29">
        <v>0</v>
      </c>
      <c r="Z35" s="29">
        <v>0</v>
      </c>
      <c r="AA35" s="29">
        <v>624</v>
      </c>
      <c r="AB35" s="29">
        <v>0</v>
      </c>
      <c r="AC35" s="29">
        <v>0</v>
      </c>
      <c r="AD35" s="29">
        <v>886</v>
      </c>
      <c r="AE35" s="29">
        <v>0</v>
      </c>
      <c r="AF35" s="29">
        <v>0</v>
      </c>
      <c r="AG35" s="10">
        <v>1007</v>
      </c>
      <c r="AH35" s="29">
        <v>0</v>
      </c>
      <c r="AI35" s="29">
        <v>0</v>
      </c>
      <c r="AJ35" s="10">
        <v>1034</v>
      </c>
      <c r="AK35" s="29">
        <v>0</v>
      </c>
      <c r="AL35" s="29">
        <v>0</v>
      </c>
      <c r="AM35" s="10">
        <v>1532</v>
      </c>
      <c r="AN35" s="29">
        <v>0</v>
      </c>
      <c r="AO35" s="29">
        <v>0</v>
      </c>
      <c r="AP35" s="10">
        <f t="shared" si="0"/>
        <v>10947</v>
      </c>
      <c r="AQ35" s="29">
        <f t="shared" si="0"/>
        <v>0</v>
      </c>
      <c r="AR35" s="10">
        <f t="shared" si="0"/>
        <v>0</v>
      </c>
    </row>
    <row r="36" spans="1:44" ht="30">
      <c r="A36" s="9">
        <v>32</v>
      </c>
      <c r="B36" s="9" t="s">
        <v>62</v>
      </c>
      <c r="C36" s="9" t="s">
        <v>86</v>
      </c>
      <c r="D36" s="29">
        <v>5</v>
      </c>
      <c r="E36" s="29">
        <v>2</v>
      </c>
      <c r="F36" s="10">
        <v>5930</v>
      </c>
      <c r="G36" s="29">
        <v>0</v>
      </c>
      <c r="H36" s="29">
        <v>0</v>
      </c>
      <c r="I36" s="10">
        <v>4496</v>
      </c>
      <c r="J36" s="29">
        <v>0</v>
      </c>
      <c r="K36" s="29">
        <v>0</v>
      </c>
      <c r="L36" s="10">
        <v>5483</v>
      </c>
      <c r="M36" s="29">
        <v>0</v>
      </c>
      <c r="N36" s="10">
        <v>66425000</v>
      </c>
      <c r="O36" s="10">
        <v>2412</v>
      </c>
      <c r="P36" s="29">
        <v>0</v>
      </c>
      <c r="Q36" s="29">
        <v>0</v>
      </c>
      <c r="R36" s="10">
        <v>14387</v>
      </c>
      <c r="S36" s="29">
        <v>0</v>
      </c>
      <c r="T36" s="29">
        <v>0</v>
      </c>
      <c r="U36" s="29">
        <v>944</v>
      </c>
      <c r="V36" s="29">
        <v>0</v>
      </c>
      <c r="W36" s="10">
        <v>57962500</v>
      </c>
      <c r="X36" s="10">
        <v>5637</v>
      </c>
      <c r="Y36" s="29">
        <v>0</v>
      </c>
      <c r="Z36" s="10">
        <v>48790000</v>
      </c>
      <c r="AA36" s="10">
        <v>2241</v>
      </c>
      <c r="AB36" s="29">
        <v>0</v>
      </c>
      <c r="AC36" s="10">
        <v>31210000</v>
      </c>
      <c r="AD36" s="10">
        <v>3219</v>
      </c>
      <c r="AE36" s="29">
        <v>0</v>
      </c>
      <c r="AF36" s="10">
        <v>57790000</v>
      </c>
      <c r="AG36" s="10">
        <v>3073</v>
      </c>
      <c r="AH36" s="29">
        <v>0</v>
      </c>
      <c r="AI36" s="10">
        <v>58112500</v>
      </c>
      <c r="AJ36" s="10">
        <v>2053</v>
      </c>
      <c r="AK36" s="29">
        <v>0</v>
      </c>
      <c r="AL36" s="10">
        <v>37565000</v>
      </c>
      <c r="AM36" s="10">
        <v>5924</v>
      </c>
      <c r="AN36" s="29">
        <v>0</v>
      </c>
      <c r="AO36" s="10">
        <v>99580000</v>
      </c>
      <c r="AP36" s="10">
        <f t="shared" si="0"/>
        <v>55799</v>
      </c>
      <c r="AQ36" s="29">
        <f t="shared" si="0"/>
        <v>0</v>
      </c>
      <c r="AR36" s="10">
        <f t="shared" si="0"/>
        <v>457435000</v>
      </c>
    </row>
    <row r="37" spans="1:44" ht="30">
      <c r="A37" s="9">
        <v>33</v>
      </c>
      <c r="B37" s="9" t="s">
        <v>63</v>
      </c>
      <c r="C37" s="9" t="s">
        <v>88</v>
      </c>
      <c r="D37" s="29">
        <v>15</v>
      </c>
      <c r="E37" s="29">
        <v>4</v>
      </c>
      <c r="F37" s="10">
        <v>15820</v>
      </c>
      <c r="G37" s="29">
        <v>0</v>
      </c>
      <c r="H37" s="10">
        <v>316400000</v>
      </c>
      <c r="I37" s="10">
        <v>10128</v>
      </c>
      <c r="J37" s="29">
        <v>0</v>
      </c>
      <c r="K37" s="10">
        <v>202560000</v>
      </c>
      <c r="L37" s="10">
        <v>11488</v>
      </c>
      <c r="M37" s="29">
        <v>0</v>
      </c>
      <c r="N37" s="10">
        <v>229260000</v>
      </c>
      <c r="O37" s="10">
        <v>3539</v>
      </c>
      <c r="P37" s="29">
        <v>0</v>
      </c>
      <c r="Q37" s="10">
        <v>70780000</v>
      </c>
      <c r="R37" s="10">
        <v>24204</v>
      </c>
      <c r="S37" s="29">
        <v>0</v>
      </c>
      <c r="T37" s="10">
        <v>484080000</v>
      </c>
      <c r="U37" s="10">
        <v>18454</v>
      </c>
      <c r="V37" s="29">
        <v>0</v>
      </c>
      <c r="W37" s="10">
        <v>369080000</v>
      </c>
      <c r="X37" s="10">
        <v>15158</v>
      </c>
      <c r="Y37" s="29">
        <v>47</v>
      </c>
      <c r="Z37" s="29">
        <v>0</v>
      </c>
      <c r="AA37" s="10">
        <v>7076</v>
      </c>
      <c r="AB37" s="29">
        <v>38</v>
      </c>
      <c r="AC37" s="29">
        <v>0</v>
      </c>
      <c r="AD37" s="10">
        <v>10564</v>
      </c>
      <c r="AE37" s="29">
        <v>83</v>
      </c>
      <c r="AF37" s="29">
        <v>0</v>
      </c>
      <c r="AG37" s="10">
        <v>13154</v>
      </c>
      <c r="AH37" s="29">
        <v>73</v>
      </c>
      <c r="AI37" s="29">
        <v>0</v>
      </c>
      <c r="AJ37" s="10">
        <v>9827</v>
      </c>
      <c r="AK37" s="29">
        <v>49</v>
      </c>
      <c r="AL37" s="29">
        <v>0</v>
      </c>
      <c r="AM37" s="10">
        <v>22996</v>
      </c>
      <c r="AN37" s="29">
        <v>41</v>
      </c>
      <c r="AO37" s="29">
        <v>0</v>
      </c>
      <c r="AP37" s="10">
        <f t="shared" si="0"/>
        <v>162408</v>
      </c>
      <c r="AQ37" s="29">
        <f t="shared" si="0"/>
        <v>331</v>
      </c>
      <c r="AR37" s="10">
        <f t="shared" si="0"/>
        <v>1672160000</v>
      </c>
    </row>
    <row r="38" spans="1:44" ht="30">
      <c r="A38" s="9">
        <v>34</v>
      </c>
      <c r="B38" s="9" t="s">
        <v>64</v>
      </c>
      <c r="C38" s="9" t="s">
        <v>86</v>
      </c>
      <c r="D38" s="29">
        <v>27</v>
      </c>
      <c r="E38" s="29">
        <v>5</v>
      </c>
      <c r="F38" s="10">
        <v>1579</v>
      </c>
      <c r="G38" s="29">
        <v>0</v>
      </c>
      <c r="H38" s="10">
        <v>31580000</v>
      </c>
      <c r="I38" s="29">
        <v>968</v>
      </c>
      <c r="J38" s="29">
        <v>0</v>
      </c>
      <c r="K38" s="10">
        <v>19360000</v>
      </c>
      <c r="L38" s="10">
        <v>1115</v>
      </c>
      <c r="M38" s="29">
        <v>0</v>
      </c>
      <c r="N38" s="10">
        <v>22300000</v>
      </c>
      <c r="O38" s="29">
        <v>553</v>
      </c>
      <c r="P38" s="29">
        <v>0</v>
      </c>
      <c r="Q38" s="10">
        <v>11060000</v>
      </c>
      <c r="R38" s="29">
        <v>456</v>
      </c>
      <c r="S38" s="29">
        <v>0</v>
      </c>
      <c r="T38" s="10">
        <v>89120000</v>
      </c>
      <c r="U38" s="10">
        <v>2647</v>
      </c>
      <c r="V38" s="29">
        <v>0</v>
      </c>
      <c r="W38" s="10">
        <v>52940000</v>
      </c>
      <c r="X38" s="10">
        <v>2119</v>
      </c>
      <c r="Y38" s="29">
        <v>0</v>
      </c>
      <c r="Z38" s="29">
        <v>0</v>
      </c>
      <c r="AA38" s="10">
        <v>1228</v>
      </c>
      <c r="AB38" s="29">
        <v>0</v>
      </c>
      <c r="AC38" s="29">
        <v>0</v>
      </c>
      <c r="AD38" s="10">
        <v>1264</v>
      </c>
      <c r="AE38" s="29">
        <v>0</v>
      </c>
      <c r="AF38" s="29">
        <v>0</v>
      </c>
      <c r="AG38" s="10">
        <v>1616</v>
      </c>
      <c r="AH38" s="29">
        <v>0</v>
      </c>
      <c r="AI38" s="29">
        <v>0</v>
      </c>
      <c r="AJ38" s="10">
        <v>1103</v>
      </c>
      <c r="AK38" s="29">
        <v>0</v>
      </c>
      <c r="AL38" s="29">
        <v>0</v>
      </c>
      <c r="AM38" s="10">
        <v>1733</v>
      </c>
      <c r="AN38" s="29">
        <v>0</v>
      </c>
      <c r="AO38" s="29">
        <v>0</v>
      </c>
      <c r="AP38" s="10">
        <f t="shared" si="0"/>
        <v>16381</v>
      </c>
      <c r="AQ38" s="29">
        <f t="shared" si="0"/>
        <v>0</v>
      </c>
      <c r="AR38" s="10">
        <f t="shared" si="0"/>
        <v>226360000</v>
      </c>
    </row>
    <row r="39" spans="1:44" ht="30">
      <c r="A39" s="9">
        <v>35</v>
      </c>
      <c r="B39" s="9" t="s">
        <v>65</v>
      </c>
      <c r="C39" s="9" t="s">
        <v>88</v>
      </c>
      <c r="D39" s="29">
        <v>6</v>
      </c>
      <c r="E39" s="29">
        <v>0</v>
      </c>
      <c r="F39" s="10">
        <v>2113</v>
      </c>
      <c r="G39" s="29">
        <v>0</v>
      </c>
      <c r="H39" s="29">
        <v>0</v>
      </c>
      <c r="I39" s="10">
        <v>1969</v>
      </c>
      <c r="J39" s="29">
        <v>0</v>
      </c>
      <c r="K39" s="29">
        <v>0</v>
      </c>
      <c r="L39" s="10">
        <v>2779</v>
      </c>
      <c r="M39" s="29">
        <v>0</v>
      </c>
      <c r="N39" s="10">
        <v>28712000</v>
      </c>
      <c r="O39" s="29">
        <v>680</v>
      </c>
      <c r="P39" s="29">
        <v>0</v>
      </c>
      <c r="Q39" s="29">
        <v>0</v>
      </c>
      <c r="R39" s="10">
        <v>3931</v>
      </c>
      <c r="S39" s="29">
        <v>0</v>
      </c>
      <c r="T39" s="29">
        <v>0</v>
      </c>
      <c r="U39" s="10">
        <v>4435</v>
      </c>
      <c r="V39" s="29">
        <v>0</v>
      </c>
      <c r="W39" s="10">
        <v>1190000</v>
      </c>
      <c r="X39" s="10">
        <v>2015</v>
      </c>
      <c r="Y39" s="29">
        <v>0</v>
      </c>
      <c r="Z39" s="10">
        <v>11015000</v>
      </c>
      <c r="AA39" s="10">
        <v>1549</v>
      </c>
      <c r="AB39" s="29">
        <v>0</v>
      </c>
      <c r="AC39" s="10">
        <v>9735000</v>
      </c>
      <c r="AD39" s="10">
        <v>2428</v>
      </c>
      <c r="AE39" s="29">
        <v>0</v>
      </c>
      <c r="AF39" s="10">
        <v>13915000</v>
      </c>
      <c r="AG39" s="10">
        <v>1989</v>
      </c>
      <c r="AH39" s="29">
        <v>0</v>
      </c>
      <c r="AI39" s="10">
        <v>12165000</v>
      </c>
      <c r="AJ39" s="10">
        <v>2257</v>
      </c>
      <c r="AK39" s="29">
        <v>0</v>
      </c>
      <c r="AL39" s="10">
        <v>13490000</v>
      </c>
      <c r="AM39" s="10">
        <v>2702</v>
      </c>
      <c r="AN39" s="29">
        <v>0</v>
      </c>
      <c r="AO39" s="10">
        <v>15790000</v>
      </c>
      <c r="AP39" s="10">
        <f t="shared" si="0"/>
        <v>28847</v>
      </c>
      <c r="AQ39" s="29">
        <f t="shared" si="0"/>
        <v>0</v>
      </c>
      <c r="AR39" s="10">
        <f t="shared" si="0"/>
        <v>106012000</v>
      </c>
    </row>
    <row r="40" spans="1:44" ht="30">
      <c r="A40" s="9">
        <v>36</v>
      </c>
      <c r="B40" s="9" t="s">
        <v>94</v>
      </c>
      <c r="C40" s="9" t="s">
        <v>86</v>
      </c>
      <c r="D40" s="29">
        <v>6</v>
      </c>
      <c r="E40" s="29">
        <v>1</v>
      </c>
      <c r="F40" s="10">
        <v>14498</v>
      </c>
      <c r="G40" s="29">
        <v>0</v>
      </c>
      <c r="H40" s="29">
        <v>0</v>
      </c>
      <c r="I40" s="10">
        <v>9044</v>
      </c>
      <c r="J40" s="29">
        <v>0</v>
      </c>
      <c r="K40" s="29">
        <v>0</v>
      </c>
      <c r="L40" s="10">
        <v>10443</v>
      </c>
      <c r="M40" s="29">
        <v>0</v>
      </c>
      <c r="N40" s="10">
        <v>62173000</v>
      </c>
      <c r="O40" s="10">
        <v>7164</v>
      </c>
      <c r="P40" s="29">
        <v>0</v>
      </c>
      <c r="Q40" s="29">
        <v>0</v>
      </c>
      <c r="R40" s="10">
        <v>20949</v>
      </c>
      <c r="S40" s="29">
        <v>0</v>
      </c>
      <c r="T40" s="29">
        <v>0</v>
      </c>
      <c r="U40" s="10">
        <v>18331</v>
      </c>
      <c r="V40" s="29">
        <v>0</v>
      </c>
      <c r="W40" s="10">
        <v>10600000</v>
      </c>
      <c r="X40" s="10">
        <v>14328</v>
      </c>
      <c r="Y40" s="29">
        <v>0</v>
      </c>
      <c r="Z40" s="10">
        <v>81002500</v>
      </c>
      <c r="AA40" s="10">
        <v>11217</v>
      </c>
      <c r="AB40" s="29">
        <v>0</v>
      </c>
      <c r="AC40" s="10">
        <v>70860000</v>
      </c>
      <c r="AD40" s="10">
        <v>11006</v>
      </c>
      <c r="AE40" s="29">
        <v>0</v>
      </c>
      <c r="AF40" s="10">
        <v>67575000</v>
      </c>
      <c r="AG40" s="10">
        <v>9833</v>
      </c>
      <c r="AH40" s="29">
        <v>0</v>
      </c>
      <c r="AI40" s="10">
        <v>65477500</v>
      </c>
      <c r="AJ40" s="10">
        <v>5976</v>
      </c>
      <c r="AK40" s="29">
        <v>0</v>
      </c>
      <c r="AL40" s="10">
        <v>37482500</v>
      </c>
      <c r="AM40" s="10">
        <v>9651</v>
      </c>
      <c r="AN40" s="29">
        <v>0</v>
      </c>
      <c r="AO40" s="10">
        <v>56962500</v>
      </c>
      <c r="AP40" s="10">
        <f t="shared" si="0"/>
        <v>142440</v>
      </c>
      <c r="AQ40" s="29">
        <f t="shared" si="0"/>
        <v>0</v>
      </c>
      <c r="AR40" s="10">
        <f t="shared" si="0"/>
        <v>452133000</v>
      </c>
    </row>
    <row r="41" spans="1:44" ht="30">
      <c r="A41" s="9">
        <v>37</v>
      </c>
      <c r="B41" s="9" t="s">
        <v>95</v>
      </c>
      <c r="C41" s="9" t="s">
        <v>36</v>
      </c>
      <c r="D41" s="29">
        <v>5</v>
      </c>
      <c r="E41" s="29">
        <v>2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10">
        <v>1074</v>
      </c>
      <c r="S41" s="29">
        <v>0</v>
      </c>
      <c r="T41" s="29">
        <v>0</v>
      </c>
      <c r="U41" s="10">
        <v>1171</v>
      </c>
      <c r="V41" s="29">
        <v>12</v>
      </c>
      <c r="W41" s="29">
        <v>0</v>
      </c>
      <c r="X41" s="29">
        <v>681</v>
      </c>
      <c r="Y41" s="29">
        <v>0</v>
      </c>
      <c r="Z41" s="10">
        <v>10215000</v>
      </c>
      <c r="AA41" s="29">
        <v>760</v>
      </c>
      <c r="AB41" s="29">
        <v>0</v>
      </c>
      <c r="AC41" s="10">
        <v>11400000</v>
      </c>
      <c r="AD41" s="29">
        <v>761</v>
      </c>
      <c r="AE41" s="29">
        <v>0</v>
      </c>
      <c r="AF41" s="10">
        <v>11415000</v>
      </c>
      <c r="AG41" s="29">
        <v>583</v>
      </c>
      <c r="AH41" s="29">
        <v>0</v>
      </c>
      <c r="AI41" s="10">
        <v>8745000</v>
      </c>
      <c r="AJ41" s="29">
        <v>149</v>
      </c>
      <c r="AK41" s="29">
        <v>0</v>
      </c>
      <c r="AL41" s="10">
        <v>2235000</v>
      </c>
      <c r="AM41" s="29">
        <v>125</v>
      </c>
      <c r="AN41" s="29">
        <v>0</v>
      </c>
      <c r="AO41" s="10">
        <v>1875000</v>
      </c>
      <c r="AP41" s="10">
        <f t="shared" si="0"/>
        <v>5304</v>
      </c>
      <c r="AQ41" s="29">
        <f t="shared" si="0"/>
        <v>12</v>
      </c>
      <c r="AR41" s="10">
        <f t="shared" si="0"/>
        <v>45885000</v>
      </c>
    </row>
    <row r="42" spans="1:44" ht="30">
      <c r="A42" s="9">
        <v>38</v>
      </c>
      <c r="B42" s="9" t="s">
        <v>66</v>
      </c>
      <c r="C42" s="9" t="s">
        <v>89</v>
      </c>
      <c r="D42" s="29">
        <v>1306</v>
      </c>
      <c r="E42" s="29">
        <v>1720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10">
        <f t="shared" si="0"/>
        <v>0</v>
      </c>
      <c r="AQ42" s="29">
        <f t="shared" si="0"/>
        <v>0</v>
      </c>
      <c r="AR42" s="10">
        <f t="shared" si="0"/>
        <v>0</v>
      </c>
    </row>
    <row r="43" spans="1:44" ht="30">
      <c r="A43" s="9">
        <v>39</v>
      </c>
      <c r="B43" s="9" t="s">
        <v>67</v>
      </c>
      <c r="C43" s="9" t="s">
        <v>86</v>
      </c>
      <c r="D43" s="29">
        <v>282</v>
      </c>
      <c r="E43" s="29">
        <v>117</v>
      </c>
      <c r="F43" s="10">
        <v>14717</v>
      </c>
      <c r="G43" s="29">
        <v>0</v>
      </c>
      <c r="H43" s="10">
        <v>1434181395</v>
      </c>
      <c r="I43" s="10">
        <v>10984</v>
      </c>
      <c r="J43" s="29">
        <v>0</v>
      </c>
      <c r="K43" s="29">
        <v>0</v>
      </c>
      <c r="L43" s="10">
        <v>14221</v>
      </c>
      <c r="M43" s="29">
        <v>0</v>
      </c>
      <c r="N43" s="10">
        <v>1264749569</v>
      </c>
      <c r="O43" s="29">
        <v>854</v>
      </c>
      <c r="P43" s="29">
        <v>0</v>
      </c>
      <c r="Q43" s="10">
        <v>100844222</v>
      </c>
      <c r="R43" s="10">
        <v>21983</v>
      </c>
      <c r="S43" s="29">
        <v>0</v>
      </c>
      <c r="T43" s="10">
        <v>2307410267</v>
      </c>
      <c r="U43" s="10">
        <v>21773</v>
      </c>
      <c r="V43" s="29">
        <v>0</v>
      </c>
      <c r="W43" s="10">
        <v>2047752418</v>
      </c>
      <c r="X43" s="10">
        <v>21773</v>
      </c>
      <c r="Y43" s="29">
        <v>0</v>
      </c>
      <c r="Z43" s="10">
        <v>2047752418</v>
      </c>
      <c r="AA43" s="10">
        <v>4865</v>
      </c>
      <c r="AB43" s="29">
        <v>0</v>
      </c>
      <c r="AC43" s="10">
        <v>558473750</v>
      </c>
      <c r="AD43" s="10">
        <v>5209</v>
      </c>
      <c r="AE43" s="29">
        <v>0</v>
      </c>
      <c r="AF43" s="10">
        <v>543103400</v>
      </c>
      <c r="AG43" s="10">
        <v>6568</v>
      </c>
      <c r="AH43" s="29">
        <v>0</v>
      </c>
      <c r="AI43" s="10">
        <v>733012413</v>
      </c>
      <c r="AJ43" s="10">
        <v>6559</v>
      </c>
      <c r="AK43" s="29">
        <v>0</v>
      </c>
      <c r="AL43" s="10">
        <v>672214113</v>
      </c>
      <c r="AM43" s="10">
        <v>20832</v>
      </c>
      <c r="AN43" s="29">
        <v>0</v>
      </c>
      <c r="AO43" s="10">
        <v>2365829150</v>
      </c>
      <c r="AP43" s="10">
        <f t="shared" si="0"/>
        <v>150338</v>
      </c>
      <c r="AQ43" s="29">
        <f t="shared" si="0"/>
        <v>0</v>
      </c>
      <c r="AR43" s="10">
        <f t="shared" si="0"/>
        <v>14075323115</v>
      </c>
    </row>
    <row r="44" spans="1:44" ht="30">
      <c r="A44" s="9">
        <v>40</v>
      </c>
      <c r="B44" s="9" t="s">
        <v>68</v>
      </c>
      <c r="C44" s="9" t="s">
        <v>86</v>
      </c>
      <c r="D44" s="29">
        <v>5</v>
      </c>
      <c r="E44" s="29">
        <v>6</v>
      </c>
      <c r="F44" s="10">
        <v>2318</v>
      </c>
      <c r="G44" s="29">
        <v>0</v>
      </c>
      <c r="H44" s="10">
        <v>57950000</v>
      </c>
      <c r="I44" s="10">
        <v>1546</v>
      </c>
      <c r="J44" s="29">
        <v>0</v>
      </c>
      <c r="K44" s="10">
        <v>38650</v>
      </c>
      <c r="L44" s="10">
        <v>2157</v>
      </c>
      <c r="M44" s="29">
        <v>0</v>
      </c>
      <c r="N44" s="10">
        <v>53925</v>
      </c>
      <c r="O44" s="29">
        <v>264</v>
      </c>
      <c r="P44" s="29">
        <v>0</v>
      </c>
      <c r="Q44" s="10">
        <v>6600000</v>
      </c>
      <c r="R44" s="10">
        <v>3134</v>
      </c>
      <c r="S44" s="29">
        <v>0</v>
      </c>
      <c r="T44" s="10">
        <v>78350000</v>
      </c>
      <c r="U44" s="10">
        <v>1949</v>
      </c>
      <c r="V44" s="29">
        <v>0</v>
      </c>
      <c r="W44" s="10">
        <v>48725000</v>
      </c>
      <c r="X44" s="29">
        <v>0</v>
      </c>
      <c r="Y44" s="29">
        <v>0</v>
      </c>
      <c r="Z44" s="29">
        <v>0</v>
      </c>
      <c r="AA44" s="29">
        <v>337</v>
      </c>
      <c r="AB44" s="29">
        <v>0</v>
      </c>
      <c r="AC44" s="29">
        <v>0</v>
      </c>
      <c r="AD44" s="29">
        <v>413</v>
      </c>
      <c r="AE44" s="29">
        <v>0</v>
      </c>
      <c r="AF44" s="29">
        <v>0</v>
      </c>
      <c r="AG44" s="29">
        <v>499</v>
      </c>
      <c r="AH44" s="29">
        <v>0</v>
      </c>
      <c r="AI44" s="29">
        <v>0</v>
      </c>
      <c r="AJ44" s="29">
        <v>414</v>
      </c>
      <c r="AK44" s="29">
        <v>0</v>
      </c>
      <c r="AL44" s="29">
        <v>0</v>
      </c>
      <c r="AM44" s="29">
        <v>951</v>
      </c>
      <c r="AN44" s="29">
        <v>0</v>
      </c>
      <c r="AO44" s="29">
        <v>0</v>
      </c>
      <c r="AP44" s="10">
        <f t="shared" si="0"/>
        <v>13982</v>
      </c>
      <c r="AQ44" s="29">
        <f t="shared" si="0"/>
        <v>0</v>
      </c>
      <c r="AR44" s="10">
        <f t="shared" si="0"/>
        <v>191717575</v>
      </c>
    </row>
    <row r="45" spans="1:44" ht="30">
      <c r="A45" s="9">
        <v>41</v>
      </c>
      <c r="B45" s="9" t="s">
        <v>96</v>
      </c>
      <c r="C45" s="9" t="s">
        <v>89</v>
      </c>
      <c r="D45" s="29">
        <v>28</v>
      </c>
      <c r="E45" s="29">
        <v>17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10">
        <f t="shared" si="0"/>
        <v>0</v>
      </c>
      <c r="AQ45" s="29">
        <f t="shared" si="0"/>
        <v>0</v>
      </c>
      <c r="AR45" s="10">
        <f t="shared" si="0"/>
        <v>0</v>
      </c>
    </row>
    <row r="46" spans="1:44" ht="30">
      <c r="A46" s="9">
        <v>42</v>
      </c>
      <c r="B46" s="9" t="s">
        <v>69</v>
      </c>
      <c r="C46" s="9" t="s">
        <v>86</v>
      </c>
      <c r="D46" s="29">
        <v>47</v>
      </c>
      <c r="E46" s="29">
        <v>30</v>
      </c>
      <c r="F46" s="10">
        <v>11953</v>
      </c>
      <c r="G46" s="29">
        <v>0</v>
      </c>
      <c r="H46" s="10">
        <v>239060000</v>
      </c>
      <c r="I46" s="10">
        <v>9048</v>
      </c>
      <c r="J46" s="29">
        <v>0</v>
      </c>
      <c r="K46" s="10">
        <v>180960000</v>
      </c>
      <c r="L46" s="10">
        <v>10008</v>
      </c>
      <c r="M46" s="29">
        <v>0</v>
      </c>
      <c r="N46" s="10">
        <v>200160000</v>
      </c>
      <c r="O46" s="10">
        <v>3310</v>
      </c>
      <c r="P46" s="29">
        <v>0</v>
      </c>
      <c r="Q46" s="10">
        <v>66200000</v>
      </c>
      <c r="R46" s="10">
        <v>17310</v>
      </c>
      <c r="S46" s="29">
        <v>0</v>
      </c>
      <c r="T46" s="10">
        <v>34620000</v>
      </c>
      <c r="U46" s="10">
        <v>14370</v>
      </c>
      <c r="V46" s="29">
        <v>0</v>
      </c>
      <c r="W46" s="10">
        <v>287400000</v>
      </c>
      <c r="X46" s="10">
        <v>19054</v>
      </c>
      <c r="Y46" s="29">
        <v>0</v>
      </c>
      <c r="Z46" s="10">
        <v>494220000</v>
      </c>
      <c r="AA46" s="10">
        <v>12446</v>
      </c>
      <c r="AB46" s="29">
        <v>0</v>
      </c>
      <c r="AC46" s="10">
        <v>327350000</v>
      </c>
      <c r="AD46" s="10">
        <v>14253</v>
      </c>
      <c r="AE46" s="29">
        <v>0</v>
      </c>
      <c r="AF46" s="10">
        <v>373810000</v>
      </c>
      <c r="AG46" s="10">
        <v>12430</v>
      </c>
      <c r="AH46" s="29">
        <v>4</v>
      </c>
      <c r="AI46" s="10">
        <v>327050000</v>
      </c>
      <c r="AJ46" s="10">
        <v>13696</v>
      </c>
      <c r="AK46" s="29">
        <v>6</v>
      </c>
      <c r="AL46" s="10">
        <v>360280000</v>
      </c>
      <c r="AM46" s="10">
        <v>27206</v>
      </c>
      <c r="AN46" s="29">
        <v>2</v>
      </c>
      <c r="AO46" s="10">
        <v>718560000</v>
      </c>
      <c r="AP46" s="10">
        <f t="shared" si="0"/>
        <v>165084</v>
      </c>
      <c r="AQ46" s="29">
        <f t="shared" si="0"/>
        <v>12</v>
      </c>
      <c r="AR46" s="10">
        <f t="shared" si="0"/>
        <v>3609670000</v>
      </c>
    </row>
    <row r="47" spans="1:44" ht="30">
      <c r="A47" s="9">
        <v>43</v>
      </c>
      <c r="B47" s="9" t="s">
        <v>70</v>
      </c>
      <c r="C47" s="9" t="s">
        <v>86</v>
      </c>
      <c r="D47" s="29">
        <v>7</v>
      </c>
      <c r="E47" s="29">
        <v>5</v>
      </c>
      <c r="F47" s="10">
        <v>1240</v>
      </c>
      <c r="G47" s="29">
        <v>0</v>
      </c>
      <c r="H47" s="10">
        <v>13036000</v>
      </c>
      <c r="I47" s="10">
        <v>1680</v>
      </c>
      <c r="J47" s="29">
        <v>0</v>
      </c>
      <c r="K47" s="10">
        <v>17690000</v>
      </c>
      <c r="L47" s="10">
        <v>2448</v>
      </c>
      <c r="M47" s="29">
        <v>0</v>
      </c>
      <c r="N47" s="10">
        <v>25627000</v>
      </c>
      <c r="O47" s="29">
        <v>180</v>
      </c>
      <c r="P47" s="29">
        <v>0</v>
      </c>
      <c r="Q47" s="10">
        <v>1928000</v>
      </c>
      <c r="R47" s="10">
        <v>2965</v>
      </c>
      <c r="S47" s="29">
        <v>0</v>
      </c>
      <c r="T47" s="10">
        <v>31162000</v>
      </c>
      <c r="U47" s="10">
        <v>3485</v>
      </c>
      <c r="V47" s="29">
        <v>0</v>
      </c>
      <c r="W47" s="10">
        <v>36860000</v>
      </c>
      <c r="X47" s="29">
        <v>548</v>
      </c>
      <c r="Y47" s="29">
        <v>0</v>
      </c>
      <c r="Z47" s="10">
        <v>5900000</v>
      </c>
      <c r="AA47" s="29">
        <v>280</v>
      </c>
      <c r="AB47" s="29">
        <v>0</v>
      </c>
      <c r="AC47" s="10">
        <v>3036000</v>
      </c>
      <c r="AD47" s="10">
        <v>1240</v>
      </c>
      <c r="AE47" s="29">
        <v>0</v>
      </c>
      <c r="AF47" s="10">
        <v>13450000</v>
      </c>
      <c r="AG47" s="10">
        <v>2560</v>
      </c>
      <c r="AH47" s="29">
        <v>0</v>
      </c>
      <c r="AI47" s="10">
        <v>26890000</v>
      </c>
      <c r="AJ47" s="10">
        <v>2965</v>
      </c>
      <c r="AK47" s="29">
        <v>0</v>
      </c>
      <c r="AL47" s="10">
        <v>31160000</v>
      </c>
      <c r="AM47" s="10">
        <v>3289</v>
      </c>
      <c r="AN47" s="29">
        <v>0</v>
      </c>
      <c r="AO47" s="10">
        <v>34728000</v>
      </c>
      <c r="AP47" s="10">
        <f t="shared" si="0"/>
        <v>22880</v>
      </c>
      <c r="AQ47" s="29">
        <f t="shared" si="0"/>
        <v>0</v>
      </c>
      <c r="AR47" s="10">
        <f t="shared" si="0"/>
        <v>241467000</v>
      </c>
    </row>
    <row r="48" spans="1:44" ht="30">
      <c r="A48" s="9">
        <v>44</v>
      </c>
      <c r="B48" s="9" t="s">
        <v>97</v>
      </c>
      <c r="C48" s="9" t="s">
        <v>86</v>
      </c>
      <c r="D48" s="29">
        <v>25</v>
      </c>
      <c r="E48" s="29">
        <v>7</v>
      </c>
      <c r="F48" s="10">
        <v>10824</v>
      </c>
      <c r="G48" s="29">
        <v>0</v>
      </c>
      <c r="H48" s="10">
        <v>216480000</v>
      </c>
      <c r="I48" s="10">
        <v>6374</v>
      </c>
      <c r="J48" s="29">
        <v>0</v>
      </c>
      <c r="K48" s="10">
        <v>127480000</v>
      </c>
      <c r="L48" s="10">
        <v>5318</v>
      </c>
      <c r="M48" s="29">
        <v>0</v>
      </c>
      <c r="N48" s="10">
        <v>106360000</v>
      </c>
      <c r="O48" s="10">
        <v>1362</v>
      </c>
      <c r="P48" s="29">
        <v>0</v>
      </c>
      <c r="Q48" s="10">
        <v>27240000</v>
      </c>
      <c r="R48" s="10">
        <v>18717</v>
      </c>
      <c r="S48" s="29">
        <v>0</v>
      </c>
      <c r="T48" s="10">
        <v>374340000</v>
      </c>
      <c r="U48" s="10">
        <v>9332</v>
      </c>
      <c r="V48" s="29">
        <v>0</v>
      </c>
      <c r="W48" s="10">
        <v>186640000</v>
      </c>
      <c r="X48" s="29">
        <v>108</v>
      </c>
      <c r="Y48" s="29">
        <v>0</v>
      </c>
      <c r="Z48" s="10">
        <v>2467000</v>
      </c>
      <c r="AA48" s="29">
        <v>56</v>
      </c>
      <c r="AB48" s="29">
        <v>0</v>
      </c>
      <c r="AC48" s="10">
        <v>1349000</v>
      </c>
      <c r="AD48" s="29">
        <v>71</v>
      </c>
      <c r="AE48" s="29">
        <v>0</v>
      </c>
      <c r="AF48" s="10">
        <v>1469000</v>
      </c>
      <c r="AG48" s="29">
        <v>53</v>
      </c>
      <c r="AH48" s="29">
        <v>0</v>
      </c>
      <c r="AI48" s="10">
        <v>1281000</v>
      </c>
      <c r="AJ48" s="29">
        <v>49</v>
      </c>
      <c r="AK48" s="29">
        <v>0</v>
      </c>
      <c r="AL48" s="10">
        <v>1044000</v>
      </c>
      <c r="AM48" s="29">
        <v>182</v>
      </c>
      <c r="AN48" s="29">
        <v>0</v>
      </c>
      <c r="AO48" s="10">
        <v>3821000</v>
      </c>
      <c r="AP48" s="10">
        <f t="shared" si="0"/>
        <v>52446</v>
      </c>
      <c r="AQ48" s="29">
        <f t="shared" si="0"/>
        <v>0</v>
      </c>
      <c r="AR48" s="10">
        <f t="shared" si="0"/>
        <v>1049971000</v>
      </c>
    </row>
    <row r="49" spans="1:44" ht="30">
      <c r="A49" s="9">
        <v>45</v>
      </c>
      <c r="B49" s="9" t="s">
        <v>71</v>
      </c>
      <c r="C49" s="9" t="s">
        <v>86</v>
      </c>
      <c r="D49" s="29">
        <v>24</v>
      </c>
      <c r="E49" s="29">
        <v>5</v>
      </c>
      <c r="F49" s="10">
        <v>2463</v>
      </c>
      <c r="G49" s="29">
        <v>0</v>
      </c>
      <c r="H49" s="29">
        <v>0</v>
      </c>
      <c r="I49" s="10">
        <v>1193</v>
      </c>
      <c r="J49" s="29">
        <v>0</v>
      </c>
      <c r="K49" s="29">
        <v>0</v>
      </c>
      <c r="L49" s="10">
        <v>1912</v>
      </c>
      <c r="M49" s="29">
        <v>0</v>
      </c>
      <c r="N49" s="29">
        <v>0</v>
      </c>
      <c r="O49" s="29">
        <v>441</v>
      </c>
      <c r="P49" s="29">
        <v>0</v>
      </c>
      <c r="Q49" s="29">
        <v>0</v>
      </c>
      <c r="R49" s="10">
        <v>4302</v>
      </c>
      <c r="S49" s="29">
        <v>0</v>
      </c>
      <c r="T49" s="29">
        <v>0</v>
      </c>
      <c r="U49" s="10">
        <v>6116</v>
      </c>
      <c r="V49" s="29">
        <v>0</v>
      </c>
      <c r="W49" s="29">
        <v>0</v>
      </c>
      <c r="X49" s="10">
        <v>4302</v>
      </c>
      <c r="Y49" s="29">
        <v>0</v>
      </c>
      <c r="Z49" s="29">
        <v>0</v>
      </c>
      <c r="AA49" s="10">
        <v>2515</v>
      </c>
      <c r="AB49" s="29">
        <v>0</v>
      </c>
      <c r="AC49" s="29">
        <v>0</v>
      </c>
      <c r="AD49" s="10">
        <v>3655</v>
      </c>
      <c r="AE49" s="29">
        <v>0</v>
      </c>
      <c r="AF49" s="29">
        <v>0</v>
      </c>
      <c r="AG49" s="10">
        <v>5558</v>
      </c>
      <c r="AH49" s="29">
        <v>0</v>
      </c>
      <c r="AI49" s="29">
        <v>0</v>
      </c>
      <c r="AJ49" s="10">
        <v>2358</v>
      </c>
      <c r="AK49" s="29">
        <v>0</v>
      </c>
      <c r="AL49" s="29">
        <v>0</v>
      </c>
      <c r="AM49" s="10">
        <v>5644</v>
      </c>
      <c r="AN49" s="29">
        <v>0</v>
      </c>
      <c r="AO49" s="29">
        <v>0</v>
      </c>
      <c r="AP49" s="10">
        <f t="shared" si="0"/>
        <v>40459</v>
      </c>
      <c r="AQ49" s="29">
        <f t="shared" si="0"/>
        <v>0</v>
      </c>
      <c r="AR49" s="10">
        <f t="shared" si="0"/>
        <v>0</v>
      </c>
    </row>
    <row r="50" spans="1:44" ht="30">
      <c r="A50" s="9">
        <v>46</v>
      </c>
      <c r="B50" s="9" t="s">
        <v>72</v>
      </c>
      <c r="C50" s="9" t="s">
        <v>86</v>
      </c>
      <c r="D50" s="29">
        <v>28</v>
      </c>
      <c r="E50" s="29">
        <v>8</v>
      </c>
      <c r="F50" s="10">
        <v>2977</v>
      </c>
      <c r="G50" s="29">
        <v>0</v>
      </c>
      <c r="H50" s="10">
        <v>232965000</v>
      </c>
      <c r="I50" s="10">
        <v>1056</v>
      </c>
      <c r="J50" s="29">
        <v>0</v>
      </c>
      <c r="K50" s="10">
        <v>84152500</v>
      </c>
      <c r="L50" s="10">
        <v>1217</v>
      </c>
      <c r="M50" s="29">
        <v>0</v>
      </c>
      <c r="N50" s="10">
        <v>96275000</v>
      </c>
      <c r="O50" s="29">
        <v>559</v>
      </c>
      <c r="P50" s="29">
        <v>0</v>
      </c>
      <c r="Q50" s="29">
        <v>0</v>
      </c>
      <c r="R50" s="10">
        <v>4089</v>
      </c>
      <c r="S50" s="29">
        <v>0</v>
      </c>
      <c r="T50" s="10">
        <v>307468500</v>
      </c>
      <c r="U50" s="10">
        <v>2039</v>
      </c>
      <c r="V50" s="29">
        <v>0</v>
      </c>
      <c r="W50" s="10">
        <v>151713500</v>
      </c>
      <c r="X50" s="10">
        <v>2656</v>
      </c>
      <c r="Y50" s="29">
        <v>0</v>
      </c>
      <c r="Z50" s="10">
        <v>200236500</v>
      </c>
      <c r="AA50" s="10">
        <v>1578</v>
      </c>
      <c r="AB50" s="29">
        <v>0</v>
      </c>
      <c r="AC50" s="10">
        <v>116932000</v>
      </c>
      <c r="AD50" s="10">
        <v>1579</v>
      </c>
      <c r="AE50" s="29">
        <v>0</v>
      </c>
      <c r="AF50" s="10">
        <v>118011000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10">
        <f t="shared" si="0"/>
        <v>17750</v>
      </c>
      <c r="AQ50" s="29">
        <f t="shared" si="0"/>
        <v>0</v>
      </c>
      <c r="AR50" s="10">
        <f t="shared" si="0"/>
        <v>1307754000</v>
      </c>
    </row>
    <row r="51" spans="1:44" ht="30">
      <c r="A51" s="9">
        <v>47</v>
      </c>
      <c r="B51" s="9" t="s">
        <v>73</v>
      </c>
      <c r="C51" s="9" t="s">
        <v>86</v>
      </c>
      <c r="D51" s="29">
        <v>61</v>
      </c>
      <c r="E51" s="29">
        <v>19</v>
      </c>
      <c r="F51" s="10">
        <v>4056</v>
      </c>
      <c r="G51" s="10">
        <v>0</v>
      </c>
      <c r="H51" s="10">
        <v>21878000</v>
      </c>
      <c r="I51" s="10">
        <v>2295</v>
      </c>
      <c r="J51" s="10">
        <v>0</v>
      </c>
      <c r="K51" s="10">
        <v>12512000</v>
      </c>
      <c r="L51" s="10">
        <v>3768</v>
      </c>
      <c r="M51" s="10">
        <v>0</v>
      </c>
      <c r="N51" s="10">
        <v>20215000</v>
      </c>
      <c r="O51" s="10">
        <v>1043</v>
      </c>
      <c r="P51" s="10">
        <v>0</v>
      </c>
      <c r="Q51" s="10">
        <v>6137000</v>
      </c>
      <c r="R51" s="10">
        <v>15849</v>
      </c>
      <c r="S51" s="10">
        <v>0</v>
      </c>
      <c r="T51" s="10">
        <v>84888000</v>
      </c>
      <c r="U51" s="10">
        <v>3839</v>
      </c>
      <c r="V51" s="10">
        <v>0</v>
      </c>
      <c r="W51" s="10">
        <v>20906000</v>
      </c>
      <c r="X51" s="10">
        <v>2929</v>
      </c>
      <c r="Y51" s="10">
        <v>0</v>
      </c>
      <c r="Z51" s="10">
        <v>16855000</v>
      </c>
      <c r="AA51" s="10">
        <v>1940</v>
      </c>
      <c r="AB51" s="10">
        <v>0</v>
      </c>
      <c r="AC51" s="10">
        <v>11495000</v>
      </c>
      <c r="AD51" s="10">
        <v>2737</v>
      </c>
      <c r="AE51" s="10">
        <v>0</v>
      </c>
      <c r="AF51" s="10">
        <v>15645000</v>
      </c>
      <c r="AG51" s="10">
        <v>2368</v>
      </c>
      <c r="AH51" s="10">
        <v>0</v>
      </c>
      <c r="AI51" s="10">
        <v>14421000</v>
      </c>
      <c r="AJ51" s="10">
        <v>2324</v>
      </c>
      <c r="AK51" s="10">
        <v>0</v>
      </c>
      <c r="AL51" s="10">
        <v>14600000</v>
      </c>
      <c r="AM51" s="10">
        <v>4189</v>
      </c>
      <c r="AN51" s="10">
        <v>0</v>
      </c>
      <c r="AO51" s="10">
        <v>25118000</v>
      </c>
      <c r="AP51" s="10">
        <f t="shared" si="0"/>
        <v>47337</v>
      </c>
      <c r="AQ51" s="29">
        <f t="shared" si="0"/>
        <v>0</v>
      </c>
      <c r="AR51" s="10">
        <f t="shared" si="0"/>
        <v>264670000</v>
      </c>
    </row>
    <row r="52" spans="1:44" ht="30">
      <c r="A52" s="9">
        <v>48</v>
      </c>
      <c r="B52" s="9" t="s">
        <v>98</v>
      </c>
      <c r="C52" s="9" t="s">
        <v>36</v>
      </c>
      <c r="D52" s="29">
        <v>5</v>
      </c>
      <c r="E52" s="29">
        <v>2</v>
      </c>
      <c r="F52" s="29">
        <v>917</v>
      </c>
      <c r="G52" s="29">
        <v>0</v>
      </c>
      <c r="H52" s="29">
        <v>0</v>
      </c>
      <c r="I52" s="29">
        <v>392</v>
      </c>
      <c r="J52" s="29">
        <v>0</v>
      </c>
      <c r="K52" s="29">
        <v>0</v>
      </c>
      <c r="L52" s="29">
        <v>488</v>
      </c>
      <c r="M52" s="29">
        <v>0</v>
      </c>
      <c r="N52" s="29">
        <v>0</v>
      </c>
      <c r="O52" s="29">
        <v>297</v>
      </c>
      <c r="P52" s="29">
        <v>0</v>
      </c>
      <c r="Q52" s="29">
        <v>0</v>
      </c>
      <c r="R52" s="10">
        <v>3554</v>
      </c>
      <c r="S52" s="29">
        <v>0</v>
      </c>
      <c r="T52" s="29">
        <v>0</v>
      </c>
      <c r="U52" s="10">
        <v>1064</v>
      </c>
      <c r="V52" s="29">
        <v>0</v>
      </c>
      <c r="W52" s="29">
        <v>0</v>
      </c>
      <c r="X52" s="29">
        <v>487</v>
      </c>
      <c r="Y52" s="29">
        <v>0</v>
      </c>
      <c r="Z52" s="10">
        <v>2435000</v>
      </c>
      <c r="AA52" s="29">
        <v>417</v>
      </c>
      <c r="AB52" s="29">
        <v>0</v>
      </c>
      <c r="AC52" s="10">
        <v>2085000</v>
      </c>
      <c r="AD52" s="29">
        <v>255</v>
      </c>
      <c r="AE52" s="29">
        <v>0</v>
      </c>
      <c r="AF52" s="10">
        <v>1275000</v>
      </c>
      <c r="AG52" s="29">
        <v>378</v>
      </c>
      <c r="AH52" s="29">
        <v>0</v>
      </c>
      <c r="AI52" s="10">
        <v>1890000</v>
      </c>
      <c r="AJ52" s="29">
        <v>341</v>
      </c>
      <c r="AK52" s="29">
        <v>0</v>
      </c>
      <c r="AL52" s="10">
        <v>1705000</v>
      </c>
      <c r="AM52" s="10">
        <v>1000</v>
      </c>
      <c r="AN52" s="29">
        <v>0</v>
      </c>
      <c r="AO52" s="10">
        <v>5000000</v>
      </c>
      <c r="AP52" s="10">
        <f t="shared" si="0"/>
        <v>9590</v>
      </c>
      <c r="AQ52" s="29">
        <f t="shared" si="0"/>
        <v>0</v>
      </c>
      <c r="AR52" s="10">
        <f t="shared" si="0"/>
        <v>14390000</v>
      </c>
    </row>
    <row r="53" spans="1:44" ht="30">
      <c r="A53" s="9">
        <v>49</v>
      </c>
      <c r="B53" s="9" t="s">
        <v>74</v>
      </c>
      <c r="C53" s="9" t="s">
        <v>36</v>
      </c>
      <c r="D53" s="29">
        <v>5</v>
      </c>
      <c r="E53" s="29">
        <v>3</v>
      </c>
      <c r="F53" s="10">
        <v>1705</v>
      </c>
      <c r="G53" s="29">
        <v>0</v>
      </c>
      <c r="H53" s="10">
        <v>18515000</v>
      </c>
      <c r="I53" s="29">
        <v>489</v>
      </c>
      <c r="J53" s="29">
        <v>0</v>
      </c>
      <c r="K53" s="10">
        <v>4695000</v>
      </c>
      <c r="L53" s="29">
        <v>698</v>
      </c>
      <c r="M53" s="29">
        <v>0</v>
      </c>
      <c r="N53" s="10">
        <v>8990000</v>
      </c>
      <c r="O53" s="29">
        <v>177</v>
      </c>
      <c r="P53" s="29">
        <v>0</v>
      </c>
      <c r="Q53" s="10">
        <v>2565000</v>
      </c>
      <c r="R53" s="29">
        <v>709</v>
      </c>
      <c r="S53" s="29">
        <v>0</v>
      </c>
      <c r="T53" s="10">
        <v>9566000</v>
      </c>
      <c r="U53" s="29">
        <v>667</v>
      </c>
      <c r="V53" s="29">
        <v>0</v>
      </c>
      <c r="W53" s="10">
        <v>9675000</v>
      </c>
      <c r="X53" s="29">
        <v>503</v>
      </c>
      <c r="Y53" s="29">
        <v>0</v>
      </c>
      <c r="Z53" s="10">
        <v>3965000</v>
      </c>
      <c r="AA53" s="29">
        <v>586</v>
      </c>
      <c r="AB53" s="29">
        <v>0</v>
      </c>
      <c r="AC53" s="10">
        <v>4380000</v>
      </c>
      <c r="AD53" s="29">
        <v>491</v>
      </c>
      <c r="AE53" s="29">
        <v>0</v>
      </c>
      <c r="AF53" s="10">
        <v>16765000</v>
      </c>
      <c r="AG53" s="29">
        <v>536</v>
      </c>
      <c r="AH53" s="29">
        <v>0</v>
      </c>
      <c r="AI53" s="10">
        <v>16030000</v>
      </c>
      <c r="AJ53" s="29">
        <v>489</v>
      </c>
      <c r="AK53" s="29">
        <v>0</v>
      </c>
      <c r="AL53" s="10">
        <v>7005000</v>
      </c>
      <c r="AM53" s="29">
        <v>0</v>
      </c>
      <c r="AN53" s="29">
        <v>0</v>
      </c>
      <c r="AO53" s="29">
        <v>0</v>
      </c>
      <c r="AP53" s="10">
        <f t="shared" si="0"/>
        <v>7050</v>
      </c>
      <c r="AQ53" s="29">
        <f t="shared" si="0"/>
        <v>0</v>
      </c>
      <c r="AR53" s="10">
        <f t="shared" si="0"/>
        <v>102151000</v>
      </c>
    </row>
    <row r="54" spans="1:44" ht="30">
      <c r="A54" s="9">
        <v>50</v>
      </c>
      <c r="B54" s="9" t="s">
        <v>75</v>
      </c>
      <c r="C54" s="9" t="s">
        <v>36</v>
      </c>
      <c r="D54" s="29">
        <v>3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10">
        <f t="shared" si="0"/>
        <v>0</v>
      </c>
      <c r="AQ54" s="29">
        <f t="shared" si="0"/>
        <v>0</v>
      </c>
      <c r="AR54" s="10">
        <f t="shared" si="0"/>
        <v>0</v>
      </c>
    </row>
    <row r="55" spans="1:44" ht="30">
      <c r="A55" s="9">
        <v>51</v>
      </c>
      <c r="B55" s="9" t="s">
        <v>76</v>
      </c>
      <c r="C55" s="9" t="s">
        <v>86</v>
      </c>
      <c r="D55" s="29">
        <v>17</v>
      </c>
      <c r="E55" s="29">
        <v>4</v>
      </c>
      <c r="F55" s="10">
        <v>2562</v>
      </c>
      <c r="G55" s="29">
        <v>0</v>
      </c>
      <c r="H55" s="10">
        <v>49370000</v>
      </c>
      <c r="I55" s="10">
        <v>1567</v>
      </c>
      <c r="J55" s="29">
        <v>0</v>
      </c>
      <c r="K55" s="10">
        <v>27625000</v>
      </c>
      <c r="L55" s="29">
        <v>426</v>
      </c>
      <c r="M55" s="29">
        <v>0</v>
      </c>
      <c r="N55" s="10">
        <v>11324500</v>
      </c>
      <c r="O55" s="29">
        <v>4</v>
      </c>
      <c r="P55" s="29">
        <v>0</v>
      </c>
      <c r="Q55" s="10">
        <v>86000</v>
      </c>
      <c r="R55" s="10">
        <v>2333</v>
      </c>
      <c r="S55" s="29">
        <v>0</v>
      </c>
      <c r="T55" s="10">
        <v>61582000</v>
      </c>
      <c r="U55" s="10">
        <v>2121</v>
      </c>
      <c r="V55" s="29">
        <v>0</v>
      </c>
      <c r="W55" s="10">
        <v>55897000</v>
      </c>
      <c r="X55" s="29">
        <v>863</v>
      </c>
      <c r="Y55" s="29">
        <v>0</v>
      </c>
      <c r="Z55" s="10">
        <v>23463000</v>
      </c>
      <c r="AA55" s="29">
        <v>490</v>
      </c>
      <c r="AB55" s="29">
        <v>0</v>
      </c>
      <c r="AC55" s="10">
        <v>13218000</v>
      </c>
      <c r="AD55" s="29">
        <v>655</v>
      </c>
      <c r="AE55" s="29">
        <v>0</v>
      </c>
      <c r="AF55" s="10">
        <v>17462000</v>
      </c>
      <c r="AG55" s="29">
        <v>846</v>
      </c>
      <c r="AH55" s="29">
        <v>0</v>
      </c>
      <c r="AI55" s="10">
        <v>27518000</v>
      </c>
      <c r="AJ55" s="29">
        <v>558</v>
      </c>
      <c r="AK55" s="29">
        <v>0</v>
      </c>
      <c r="AL55" s="10">
        <v>16363000</v>
      </c>
      <c r="AM55" s="10">
        <v>1043</v>
      </c>
      <c r="AN55" s="29">
        <v>0</v>
      </c>
      <c r="AO55" s="10">
        <v>28826000</v>
      </c>
      <c r="AP55" s="10">
        <f t="shared" si="0"/>
        <v>13468</v>
      </c>
      <c r="AQ55" s="29">
        <f t="shared" si="0"/>
        <v>0</v>
      </c>
      <c r="AR55" s="10">
        <f t="shared" si="0"/>
        <v>332734500</v>
      </c>
    </row>
    <row r="56" spans="1:44" ht="30">
      <c r="A56" s="9">
        <v>52</v>
      </c>
      <c r="B56" s="9" t="s">
        <v>77</v>
      </c>
      <c r="C56" s="9" t="s">
        <v>36</v>
      </c>
      <c r="D56" s="29">
        <v>23</v>
      </c>
      <c r="E56" s="29">
        <v>9</v>
      </c>
      <c r="F56" s="10">
        <v>2515</v>
      </c>
      <c r="G56" s="29">
        <v>0</v>
      </c>
      <c r="H56" s="29">
        <v>0</v>
      </c>
      <c r="I56" s="10">
        <v>1504</v>
      </c>
      <c r="J56" s="29">
        <v>0</v>
      </c>
      <c r="K56" s="29">
        <v>0</v>
      </c>
      <c r="L56" s="10">
        <v>1414</v>
      </c>
      <c r="M56" s="29">
        <v>0</v>
      </c>
      <c r="N56" s="29">
        <v>0</v>
      </c>
      <c r="O56" s="29">
        <v>803</v>
      </c>
      <c r="P56" s="29">
        <v>0</v>
      </c>
      <c r="Q56" s="29">
        <v>0</v>
      </c>
      <c r="R56" s="29">
        <v>904</v>
      </c>
      <c r="S56" s="29">
        <v>0</v>
      </c>
      <c r="T56" s="29">
        <v>0</v>
      </c>
      <c r="U56" s="10">
        <v>1722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10">
        <v>2716</v>
      </c>
      <c r="AB56" s="29">
        <v>0</v>
      </c>
      <c r="AC56" s="29">
        <v>0</v>
      </c>
      <c r="AD56" s="10">
        <v>1965</v>
      </c>
      <c r="AE56" s="29">
        <v>0</v>
      </c>
      <c r="AF56" s="29">
        <v>0</v>
      </c>
      <c r="AG56" s="29">
        <v>499</v>
      </c>
      <c r="AH56" s="29">
        <v>0</v>
      </c>
      <c r="AI56" s="29">
        <v>0</v>
      </c>
      <c r="AJ56" s="10">
        <v>1533</v>
      </c>
      <c r="AK56" s="29">
        <v>0</v>
      </c>
      <c r="AL56" s="29">
        <v>0</v>
      </c>
      <c r="AM56" s="10">
        <v>2058</v>
      </c>
      <c r="AN56" s="29">
        <v>0</v>
      </c>
      <c r="AO56" s="29">
        <v>0</v>
      </c>
      <c r="AP56" s="10">
        <f t="shared" si="0"/>
        <v>17633</v>
      </c>
      <c r="AQ56" s="29">
        <f t="shared" si="0"/>
        <v>0</v>
      </c>
      <c r="AR56" s="10">
        <f t="shared" si="0"/>
        <v>0</v>
      </c>
    </row>
    <row r="57" spans="1:44" ht="30">
      <c r="A57" s="9">
        <v>53</v>
      </c>
      <c r="B57" s="9" t="s">
        <v>99</v>
      </c>
      <c r="C57" s="9" t="s">
        <v>36</v>
      </c>
      <c r="D57" s="29">
        <v>2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10">
        <v>1392</v>
      </c>
      <c r="S57" s="29">
        <v>0</v>
      </c>
      <c r="T57" s="29">
        <v>0</v>
      </c>
      <c r="U57" s="10">
        <v>1853</v>
      </c>
      <c r="V57" s="29">
        <v>0</v>
      </c>
      <c r="W57" s="29">
        <v>0</v>
      </c>
      <c r="X57" s="10">
        <v>1130</v>
      </c>
      <c r="Y57" s="29">
        <v>0</v>
      </c>
      <c r="Z57" s="10">
        <v>5650000</v>
      </c>
      <c r="AA57" s="29">
        <v>892</v>
      </c>
      <c r="AB57" s="29">
        <v>0</v>
      </c>
      <c r="AC57" s="10">
        <v>4460000</v>
      </c>
      <c r="AD57" s="10">
        <v>1137</v>
      </c>
      <c r="AE57" s="29">
        <v>0</v>
      </c>
      <c r="AF57" s="10">
        <v>5685000</v>
      </c>
      <c r="AG57" s="10">
        <v>3269</v>
      </c>
      <c r="AH57" s="29">
        <v>0</v>
      </c>
      <c r="AI57" s="10">
        <v>16345000</v>
      </c>
      <c r="AJ57" s="29">
        <v>952</v>
      </c>
      <c r="AK57" s="29">
        <v>0</v>
      </c>
      <c r="AL57" s="10">
        <v>4760000</v>
      </c>
      <c r="AM57" s="10">
        <v>1367</v>
      </c>
      <c r="AN57" s="29">
        <v>0</v>
      </c>
      <c r="AO57" s="10">
        <v>6835000</v>
      </c>
      <c r="AP57" s="10">
        <f t="shared" si="0"/>
        <v>11992</v>
      </c>
      <c r="AQ57" s="29">
        <f t="shared" si="0"/>
        <v>0</v>
      </c>
      <c r="AR57" s="10">
        <f t="shared" si="0"/>
        <v>43735000</v>
      </c>
    </row>
    <row r="58" spans="1:44" ht="30">
      <c r="A58" s="9">
        <v>54</v>
      </c>
      <c r="B58" s="9" t="s">
        <v>78</v>
      </c>
      <c r="C58" s="9" t="s">
        <v>86</v>
      </c>
      <c r="D58" s="29">
        <v>17</v>
      </c>
      <c r="E58" s="29">
        <v>2</v>
      </c>
      <c r="F58" s="10">
        <v>3455</v>
      </c>
      <c r="G58" s="29">
        <v>0</v>
      </c>
      <c r="H58" s="29">
        <v>0</v>
      </c>
      <c r="I58" s="10">
        <v>2303</v>
      </c>
      <c r="J58" s="29">
        <v>0</v>
      </c>
      <c r="K58" s="29">
        <v>0</v>
      </c>
      <c r="L58" s="10">
        <v>3259</v>
      </c>
      <c r="M58" s="29">
        <v>0</v>
      </c>
      <c r="N58" s="29">
        <v>0</v>
      </c>
      <c r="O58" s="10">
        <v>1192</v>
      </c>
      <c r="P58" s="29">
        <v>0</v>
      </c>
      <c r="Q58" s="29">
        <v>0</v>
      </c>
      <c r="R58" s="10">
        <v>8248</v>
      </c>
      <c r="S58" s="29">
        <v>0</v>
      </c>
      <c r="T58" s="29">
        <v>0</v>
      </c>
      <c r="U58" s="10">
        <v>3558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0</v>
      </c>
      <c r="AP58" s="10">
        <f t="shared" si="0"/>
        <v>22015</v>
      </c>
      <c r="AQ58" s="29">
        <f t="shared" si="0"/>
        <v>0</v>
      </c>
      <c r="AR58" s="10">
        <f t="shared" si="0"/>
        <v>0</v>
      </c>
    </row>
    <row r="59" spans="1:44">
      <c r="A59" s="125" t="s">
        <v>32</v>
      </c>
      <c r="B59" s="126"/>
      <c r="C59" s="127"/>
      <c r="D59" s="11">
        <f>SUM(D5:D58)</f>
        <v>2688</v>
      </c>
      <c r="E59" s="11">
        <f t="shared" ref="E59:AO59" si="1">SUM(E5:E58)</f>
        <v>2388</v>
      </c>
      <c r="F59" s="11">
        <f t="shared" si="1"/>
        <v>395328</v>
      </c>
      <c r="G59" s="11">
        <f t="shared" si="1"/>
        <v>2</v>
      </c>
      <c r="H59" s="11">
        <f t="shared" si="1"/>
        <v>6724140040</v>
      </c>
      <c r="I59" s="11">
        <f t="shared" si="1"/>
        <v>274245</v>
      </c>
      <c r="J59" s="11">
        <f t="shared" si="1"/>
        <v>3</v>
      </c>
      <c r="K59" s="11">
        <f t="shared" si="1"/>
        <v>3541301700</v>
      </c>
      <c r="L59" s="11">
        <f t="shared" si="1"/>
        <v>300035</v>
      </c>
      <c r="M59" s="11">
        <f t="shared" si="1"/>
        <v>10</v>
      </c>
      <c r="N59" s="11">
        <f t="shared" si="1"/>
        <v>5269571064</v>
      </c>
      <c r="O59" s="11">
        <f t="shared" si="1"/>
        <v>118019</v>
      </c>
      <c r="P59" s="11">
        <f t="shared" si="1"/>
        <v>4</v>
      </c>
      <c r="Q59" s="11">
        <f t="shared" si="1"/>
        <v>1037173172</v>
      </c>
      <c r="R59" s="11">
        <f t="shared" si="1"/>
        <v>575751</v>
      </c>
      <c r="S59" s="11">
        <f t="shared" si="1"/>
        <v>23</v>
      </c>
      <c r="T59" s="11">
        <f t="shared" si="1"/>
        <v>10233819757</v>
      </c>
      <c r="U59" s="11">
        <f t="shared" si="1"/>
        <v>446791</v>
      </c>
      <c r="V59" s="11">
        <f t="shared" si="1"/>
        <v>12</v>
      </c>
      <c r="W59" s="11">
        <f t="shared" si="1"/>
        <v>7574688751</v>
      </c>
      <c r="X59" s="11">
        <f t="shared" si="1"/>
        <v>373288</v>
      </c>
      <c r="Y59" s="11">
        <f t="shared" si="1"/>
        <v>407</v>
      </c>
      <c r="Z59" s="11">
        <f t="shared" si="1"/>
        <v>9702933518</v>
      </c>
      <c r="AA59" s="11">
        <f t="shared" si="1"/>
        <v>230122</v>
      </c>
      <c r="AB59" s="11">
        <f t="shared" si="1"/>
        <v>137</v>
      </c>
      <c r="AC59" s="11">
        <f t="shared" si="1"/>
        <v>4602349275</v>
      </c>
      <c r="AD59" s="11">
        <f t="shared" si="1"/>
        <v>239190</v>
      </c>
      <c r="AE59" s="11">
        <f t="shared" si="1"/>
        <v>205</v>
      </c>
      <c r="AF59" s="11">
        <f t="shared" si="1"/>
        <v>4659455300</v>
      </c>
      <c r="AG59" s="11">
        <f t="shared" si="1"/>
        <v>281105</v>
      </c>
      <c r="AH59" s="11">
        <f t="shared" si="1"/>
        <v>133</v>
      </c>
      <c r="AI59" s="11">
        <f t="shared" si="1"/>
        <v>5678676913</v>
      </c>
      <c r="AJ59" s="11">
        <f t="shared" si="1"/>
        <v>238413</v>
      </c>
      <c r="AK59" s="11">
        <f t="shared" si="1"/>
        <v>108</v>
      </c>
      <c r="AL59" s="11">
        <f t="shared" si="1"/>
        <v>5162057463</v>
      </c>
      <c r="AM59" s="11">
        <f t="shared" si="1"/>
        <v>376529</v>
      </c>
      <c r="AN59" s="11">
        <f t="shared" si="1"/>
        <v>79</v>
      </c>
      <c r="AO59" s="11">
        <f t="shared" si="1"/>
        <v>8437364042</v>
      </c>
      <c r="AP59" s="11">
        <f>SUM(AP5:AP58)</f>
        <v>3848816</v>
      </c>
      <c r="AQ59" s="11">
        <f>SUM(AQ5:AQ58)</f>
        <v>1123</v>
      </c>
      <c r="AR59" s="34">
        <f>SUM(AR5:AR58)</f>
        <v>72623530995</v>
      </c>
    </row>
    <row r="60" spans="1:44">
      <c r="A60" s="119" t="s">
        <v>19</v>
      </c>
      <c r="B60" s="120"/>
      <c r="C60" s="121"/>
      <c r="D60" s="34">
        <f>D59</f>
        <v>2688</v>
      </c>
      <c r="E60" s="34">
        <f t="shared" ref="E60:AR60" si="2">E59</f>
        <v>2388</v>
      </c>
      <c r="F60" s="34">
        <f t="shared" si="2"/>
        <v>395328</v>
      </c>
      <c r="G60" s="34">
        <f t="shared" si="2"/>
        <v>2</v>
      </c>
      <c r="H60" s="34">
        <f t="shared" si="2"/>
        <v>6724140040</v>
      </c>
      <c r="I60" s="34">
        <f t="shared" si="2"/>
        <v>274245</v>
      </c>
      <c r="J60" s="34">
        <f t="shared" si="2"/>
        <v>3</v>
      </c>
      <c r="K60" s="34">
        <f t="shared" si="2"/>
        <v>3541301700</v>
      </c>
      <c r="L60" s="34">
        <f t="shared" si="2"/>
        <v>300035</v>
      </c>
      <c r="M60" s="34">
        <f t="shared" si="2"/>
        <v>10</v>
      </c>
      <c r="N60" s="34">
        <f t="shared" si="2"/>
        <v>5269571064</v>
      </c>
      <c r="O60" s="34">
        <f t="shared" si="2"/>
        <v>118019</v>
      </c>
      <c r="P60" s="34">
        <f t="shared" si="2"/>
        <v>4</v>
      </c>
      <c r="Q60" s="34">
        <f t="shared" si="2"/>
        <v>1037173172</v>
      </c>
      <c r="R60" s="34">
        <f t="shared" si="2"/>
        <v>575751</v>
      </c>
      <c r="S60" s="34">
        <f t="shared" si="2"/>
        <v>23</v>
      </c>
      <c r="T60" s="34">
        <f t="shared" si="2"/>
        <v>10233819757</v>
      </c>
      <c r="U60" s="34">
        <f t="shared" si="2"/>
        <v>446791</v>
      </c>
      <c r="V60" s="34">
        <f t="shared" si="2"/>
        <v>12</v>
      </c>
      <c r="W60" s="34">
        <f t="shared" si="2"/>
        <v>7574688751</v>
      </c>
      <c r="X60" s="34">
        <f t="shared" si="2"/>
        <v>373288</v>
      </c>
      <c r="Y60" s="34">
        <f t="shared" si="2"/>
        <v>407</v>
      </c>
      <c r="Z60" s="34">
        <f t="shared" si="2"/>
        <v>9702933518</v>
      </c>
      <c r="AA60" s="34">
        <f t="shared" si="2"/>
        <v>230122</v>
      </c>
      <c r="AB60" s="34">
        <f t="shared" si="2"/>
        <v>137</v>
      </c>
      <c r="AC60" s="34">
        <f t="shared" si="2"/>
        <v>4602349275</v>
      </c>
      <c r="AD60" s="34">
        <f t="shared" si="2"/>
        <v>239190</v>
      </c>
      <c r="AE60" s="34">
        <f t="shared" si="2"/>
        <v>205</v>
      </c>
      <c r="AF60" s="34">
        <f t="shared" si="2"/>
        <v>4659455300</v>
      </c>
      <c r="AG60" s="34">
        <f t="shared" si="2"/>
        <v>281105</v>
      </c>
      <c r="AH60" s="34">
        <f t="shared" si="2"/>
        <v>133</v>
      </c>
      <c r="AI60" s="34">
        <f t="shared" si="2"/>
        <v>5678676913</v>
      </c>
      <c r="AJ60" s="34">
        <f t="shared" si="2"/>
        <v>238413</v>
      </c>
      <c r="AK60" s="34">
        <f t="shared" si="2"/>
        <v>108</v>
      </c>
      <c r="AL60" s="34">
        <f t="shared" si="2"/>
        <v>5162057463</v>
      </c>
      <c r="AM60" s="34">
        <f t="shared" si="2"/>
        <v>376529</v>
      </c>
      <c r="AN60" s="34">
        <f t="shared" si="2"/>
        <v>79</v>
      </c>
      <c r="AO60" s="34">
        <f t="shared" si="2"/>
        <v>8437364042</v>
      </c>
      <c r="AP60" s="34">
        <f t="shared" si="2"/>
        <v>3848816</v>
      </c>
      <c r="AQ60" s="34">
        <f t="shared" si="2"/>
        <v>1123</v>
      </c>
      <c r="AR60" s="34">
        <f t="shared" si="2"/>
        <v>72623530995</v>
      </c>
    </row>
  </sheetData>
  <mergeCells count="22">
    <mergeCell ref="A1:T1"/>
    <mergeCell ref="U1:AR1"/>
    <mergeCell ref="A2:A3"/>
    <mergeCell ref="B2:B3"/>
    <mergeCell ref="C2:C3"/>
    <mergeCell ref="D2:E2"/>
    <mergeCell ref="F2:H2"/>
    <mergeCell ref="I2:K2"/>
    <mergeCell ref="L2:N2"/>
    <mergeCell ref="O2:Q2"/>
    <mergeCell ref="AJ2:AL2"/>
    <mergeCell ref="AM2:AO2"/>
    <mergeCell ref="AP2:AR2"/>
    <mergeCell ref="AD2:AF2"/>
    <mergeCell ref="AG2:AI2"/>
    <mergeCell ref="A60:C60"/>
    <mergeCell ref="R2:T2"/>
    <mergeCell ref="U2:W2"/>
    <mergeCell ref="X2:Z2"/>
    <mergeCell ref="AA2:AC2"/>
    <mergeCell ref="B4:N4"/>
    <mergeCell ref="A59:C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I21"/>
  <sheetViews>
    <sheetView tabSelected="1" zoomScale="120" zoomScaleNormal="120" workbookViewId="0">
      <selection activeCell="F29" sqref="F29"/>
    </sheetView>
  </sheetViews>
  <sheetFormatPr defaultRowHeight="15"/>
  <cols>
    <col min="2" max="2" width="13" style="7" customWidth="1"/>
    <col min="3" max="4" width="11.42578125" customWidth="1"/>
    <col min="5" max="5" width="11" customWidth="1"/>
    <col min="6" max="6" width="11.7109375" customWidth="1"/>
    <col min="7" max="7" width="12.140625" customWidth="1"/>
    <col min="8" max="8" width="11.7109375" customWidth="1"/>
    <col min="9" max="9" width="12.7109375" customWidth="1"/>
  </cols>
  <sheetData>
    <row r="4" spans="2:9" ht="15.75">
      <c r="B4" s="109" t="s">
        <v>0</v>
      </c>
      <c r="C4" s="109"/>
      <c r="D4" s="109"/>
      <c r="E4" s="109"/>
      <c r="F4" s="109"/>
      <c r="G4" s="109"/>
      <c r="H4" s="109"/>
      <c r="I4" s="109"/>
    </row>
    <row r="5" spans="2:9" ht="15.75">
      <c r="B5" s="109" t="s">
        <v>1</v>
      </c>
      <c r="C5" s="109"/>
      <c r="D5" s="109"/>
      <c r="E5" s="109"/>
      <c r="F5" s="109"/>
      <c r="G5" s="109"/>
      <c r="H5" s="109"/>
      <c r="I5" s="109"/>
    </row>
    <row r="6" spans="2:9" ht="16.5" thickBot="1">
      <c r="B6" s="96"/>
      <c r="C6" s="6"/>
      <c r="D6" s="6"/>
      <c r="E6" s="6"/>
      <c r="F6" s="6"/>
      <c r="G6" s="6"/>
    </row>
    <row r="7" spans="2:9" ht="16.5" thickBot="1">
      <c r="B7" s="104" t="s">
        <v>2</v>
      </c>
      <c r="C7" s="106" t="s">
        <v>3</v>
      </c>
      <c r="D7" s="107"/>
      <c r="E7" s="107"/>
      <c r="F7" s="107"/>
      <c r="G7" s="107"/>
      <c r="H7" s="107"/>
      <c r="I7" s="108"/>
    </row>
    <row r="8" spans="2:9" ht="15.75">
      <c r="B8" s="105"/>
      <c r="C8" s="13">
        <v>2016</v>
      </c>
      <c r="D8" s="12">
        <v>2017</v>
      </c>
      <c r="E8" s="12">
        <v>2018</v>
      </c>
      <c r="F8" s="12">
        <v>2019</v>
      </c>
      <c r="G8" s="100">
        <v>2020</v>
      </c>
      <c r="H8" s="98">
        <v>2021</v>
      </c>
      <c r="I8" s="57">
        <v>2022</v>
      </c>
    </row>
    <row r="9" spans="2:9" ht="15.75">
      <c r="B9" s="15" t="s">
        <v>4</v>
      </c>
      <c r="C9" s="4">
        <f>'WISMAN WISNUS TAHUNAN'!E10</f>
        <v>142681</v>
      </c>
      <c r="D9" s="2">
        <f>'WISMAN WISNUS TAHUNAN'!H10</f>
        <v>219544</v>
      </c>
      <c r="E9" s="2">
        <f>'WISMAN WISNUS TAHUNAN'!K10</f>
        <v>261785</v>
      </c>
      <c r="F9" s="2">
        <f>'WISMAN WISNUS TAHUNAN'!N10</f>
        <v>247583</v>
      </c>
      <c r="G9" s="101">
        <f>'WISMAN WISNUS TAHUNAN'!Q10</f>
        <v>431101</v>
      </c>
      <c r="H9" s="99">
        <f>'WISMAN WISNUS TAHUNAN'!R10</f>
        <v>121892</v>
      </c>
      <c r="I9" s="97">
        <f>'WISMAN WISNUS TAHUNAN'!W10</f>
        <v>395330</v>
      </c>
    </row>
    <row r="10" spans="2:9" ht="15.75">
      <c r="B10" s="16" t="s">
        <v>5</v>
      </c>
      <c r="C10" s="14">
        <f>'WISMAN WISNUS TAHUNAN'!E11</f>
        <v>121022</v>
      </c>
      <c r="D10" s="5">
        <f>'WISMAN WISNUS TAHUNAN'!H11</f>
        <v>147484</v>
      </c>
      <c r="E10" s="5">
        <f>'WISMAN WISNUS TAHUNAN'!K11</f>
        <v>245792</v>
      </c>
      <c r="F10" s="5">
        <f>'WISMAN WISNUS TAHUNAN'!N11</f>
        <v>193697</v>
      </c>
      <c r="G10" s="102">
        <f>'WISMAN WISNUS TAHUNAN'!Q11</f>
        <v>311577</v>
      </c>
      <c r="H10" s="99">
        <f>'WISMAN WISNUS TAHUNAN'!R11</f>
        <v>60162</v>
      </c>
      <c r="I10" s="97">
        <f>'WISMAN WISNUS TAHUNAN'!W11</f>
        <v>274248</v>
      </c>
    </row>
    <row r="11" spans="2:9" ht="15.75">
      <c r="B11" s="15" t="s">
        <v>6</v>
      </c>
      <c r="C11" s="4">
        <f>'WISMAN WISNUS TAHUNAN'!E12</f>
        <v>135905</v>
      </c>
      <c r="D11" s="2">
        <f>'WISMAN WISNUS TAHUNAN'!H12</f>
        <v>186989</v>
      </c>
      <c r="E11" s="2">
        <f>'WISMAN WISNUS TAHUNAN'!K12</f>
        <v>222545</v>
      </c>
      <c r="F11" s="2">
        <f>'WISMAN WISNUS TAHUNAN'!N12</f>
        <v>253049</v>
      </c>
      <c r="G11" s="101">
        <f>'WISMAN WISNUS TAHUNAN'!Q12</f>
        <v>92439</v>
      </c>
      <c r="H11" s="99">
        <f>'WISMAN WISNUS TAHUNAN'!R12</f>
        <v>154226</v>
      </c>
      <c r="I11" s="97">
        <f>'WISMAN WISNUS TAHUNAN'!W12</f>
        <v>300045</v>
      </c>
    </row>
    <row r="12" spans="2:9" ht="15.75">
      <c r="B12" s="16" t="s">
        <v>7</v>
      </c>
      <c r="C12" s="14">
        <f>'WISMAN WISNUS TAHUNAN'!E13</f>
        <v>149370</v>
      </c>
      <c r="D12" s="5">
        <f>'WISMAN WISNUS TAHUNAN'!H13</f>
        <v>218116</v>
      </c>
      <c r="E12" s="5">
        <f>'WISMAN WISNUS TAHUNAN'!K13</f>
        <v>239350</v>
      </c>
      <c r="F12" s="5">
        <f>'WISMAN WISNUS TAHUNAN'!N13</f>
        <v>279387</v>
      </c>
      <c r="G12" s="102">
        <f>'WISMAN WISNUS TAHUNAN'!Q13</f>
        <v>5573</v>
      </c>
      <c r="H12" s="99">
        <f>'WISMAN WISNUS TAHUNAN'!R13</f>
        <v>140012</v>
      </c>
      <c r="I12" s="97">
        <f>'WISMAN WISNUS TAHUNAN'!W13</f>
        <v>118023</v>
      </c>
    </row>
    <row r="13" spans="2:9" ht="15.75">
      <c r="B13" s="15" t="s">
        <v>8</v>
      </c>
      <c r="C13" s="4">
        <f>'WISMAN WISNUS TAHUNAN'!E14</f>
        <v>152806</v>
      </c>
      <c r="D13" s="2">
        <f>'WISMAN WISNUS TAHUNAN'!H14</f>
        <v>217819</v>
      </c>
      <c r="E13" s="2">
        <f>'WISMAN WISNUS TAHUNAN'!K14</f>
        <v>229070</v>
      </c>
      <c r="F13" s="2">
        <f>'WISMAN WISNUS TAHUNAN'!N14</f>
        <v>137191</v>
      </c>
      <c r="G13" s="101">
        <f>'WISMAN WISNUS TAHUNAN'!Q14</f>
        <v>3413</v>
      </c>
      <c r="H13" s="99">
        <f>'WISMAN WISNUS TAHUNAN'!R14</f>
        <v>123598</v>
      </c>
      <c r="I13" s="97">
        <f>'WISMAN WISNUS TAHUNAN'!W14</f>
        <v>575774</v>
      </c>
    </row>
    <row r="14" spans="2:9" ht="15.75">
      <c r="B14" s="16" t="s">
        <v>9</v>
      </c>
      <c r="C14" s="14">
        <f>'WISMAN WISNUS TAHUNAN'!E15</f>
        <v>446482</v>
      </c>
      <c r="D14" s="5">
        <f>'WISMAN WISNUS TAHUNAN'!H15</f>
        <v>329159</v>
      </c>
      <c r="E14" s="5">
        <f>'WISMAN WISNUS TAHUNAN'!K15</f>
        <v>422356</v>
      </c>
      <c r="F14" s="5">
        <f>'WISMAN WISNUS TAHUNAN'!N15</f>
        <v>488014</v>
      </c>
      <c r="G14" s="102">
        <f>'WISMAN WISNUS TAHUNAN'!Q15</f>
        <v>8339</v>
      </c>
      <c r="H14" s="99">
        <f>'WISMAN WISNUS TAHUNAN'!R15</f>
        <v>38936</v>
      </c>
      <c r="I14" s="97">
        <f>'WISMAN WISNUS TAHUNAN'!W15</f>
        <v>446803</v>
      </c>
    </row>
    <row r="15" spans="2:9" ht="15.75">
      <c r="B15" s="15" t="s">
        <v>10</v>
      </c>
      <c r="C15" s="4">
        <f>'WISMAN WISNUS TAHUNAN'!E16</f>
        <v>163086</v>
      </c>
      <c r="D15" s="2">
        <f>'WISMAN WISNUS TAHUNAN'!H16</f>
        <v>206626</v>
      </c>
      <c r="E15" s="2">
        <f>'WISMAN WISNUS TAHUNAN'!K16</f>
        <v>349527</v>
      </c>
      <c r="F15" s="2">
        <f>'WISMAN WISNUS TAHUNAN'!N16</f>
        <v>389303</v>
      </c>
      <c r="G15" s="101">
        <v>96446</v>
      </c>
      <c r="H15" s="99">
        <f>'WISMAN WISNUS TAHUNAN'!R16</f>
        <v>5256</v>
      </c>
      <c r="I15" s="97">
        <f>'WISMAN WISNUS TAHUNAN'!W16</f>
        <v>373695</v>
      </c>
    </row>
    <row r="16" spans="2:9" ht="15.75">
      <c r="B16" s="16" t="s">
        <v>11</v>
      </c>
      <c r="C16" s="14">
        <f>'WISMAN WISNUS TAHUNAN'!E17</f>
        <v>114799</v>
      </c>
      <c r="D16" s="5">
        <f>'WISMAN WISNUS TAHUNAN'!H17</f>
        <v>159337</v>
      </c>
      <c r="E16" s="5">
        <f>'WISMAN WISNUS TAHUNAN'!K17</f>
        <v>304484</v>
      </c>
      <c r="F16" s="5">
        <f>'WISMAN WISNUS TAHUNAN'!N17</f>
        <v>230108</v>
      </c>
      <c r="G16" s="102">
        <v>210868</v>
      </c>
      <c r="H16" s="99">
        <f>'WISMAN WISNUS TAHUNAN'!R17</f>
        <v>16761</v>
      </c>
      <c r="I16" s="97">
        <f>'WISMAN WISNUS TAHUNAN'!W17</f>
        <v>230259</v>
      </c>
    </row>
    <row r="17" spans="2:9" ht="15.75">
      <c r="B17" s="15" t="s">
        <v>12</v>
      </c>
      <c r="C17" s="4">
        <f>'WISMAN WISNUS TAHUNAN'!E18</f>
        <v>109879</v>
      </c>
      <c r="D17" s="2">
        <f>'WISMAN WISNUS TAHUNAN'!H18</f>
        <v>109221</v>
      </c>
      <c r="E17" s="2">
        <f>'WISMAN WISNUS TAHUNAN'!K18</f>
        <v>243888</v>
      </c>
      <c r="F17" s="2">
        <f>'WISMAN WISNUS TAHUNAN'!N18</f>
        <v>247857</v>
      </c>
      <c r="G17" s="101">
        <v>141869</v>
      </c>
      <c r="H17" s="99">
        <f>'WISMAN WISNUS TAHUNAN'!R18</f>
        <v>114138</v>
      </c>
      <c r="I17" s="97">
        <f>'WISMAN WISNUS TAHUNAN'!W18</f>
        <v>239395</v>
      </c>
    </row>
    <row r="18" spans="2:9" ht="15.75">
      <c r="B18" s="16" t="s">
        <v>13</v>
      </c>
      <c r="C18" s="14">
        <f>'WISMAN WISNUS TAHUNAN'!E19</f>
        <v>106177</v>
      </c>
      <c r="D18" s="5">
        <f>'WISMAN WISNUS TAHUNAN'!H19</f>
        <v>212920</v>
      </c>
      <c r="E18" s="5">
        <f>'WISMAN WISNUS TAHUNAN'!K19</f>
        <v>214850</v>
      </c>
      <c r="F18" s="5">
        <f>'WISMAN WISNUS TAHUNAN'!N19</f>
        <v>266340</v>
      </c>
      <c r="G18" s="102">
        <v>209348</v>
      </c>
      <c r="H18" s="99">
        <f>'WISMAN WISNUS TAHUNAN'!R19</f>
        <v>246454</v>
      </c>
      <c r="I18" s="97">
        <f>'WISMAN WISNUS TAHUNAN'!W19</f>
        <v>281238</v>
      </c>
    </row>
    <row r="19" spans="2:9" ht="15.75">
      <c r="B19" s="15" t="s">
        <v>14</v>
      </c>
      <c r="C19" s="4">
        <f>'WISMAN WISNUS TAHUNAN'!E20</f>
        <v>115494</v>
      </c>
      <c r="D19" s="2">
        <f>'WISMAN WISNUS TAHUNAN'!H20</f>
        <v>217827</v>
      </c>
      <c r="E19" s="2">
        <f>'WISMAN WISNUS TAHUNAN'!K20</f>
        <v>284321</v>
      </c>
      <c r="F19" s="2">
        <f>'WISMAN WISNUS TAHUNAN'!N20</f>
        <v>286430</v>
      </c>
      <c r="G19" s="101">
        <v>209323</v>
      </c>
      <c r="H19" s="99">
        <f>'WISMAN WISNUS TAHUNAN'!R20</f>
        <v>222117</v>
      </c>
      <c r="I19" s="97">
        <f>'WISMAN WISNUS TAHUNAN'!W20</f>
        <v>238521</v>
      </c>
    </row>
    <row r="20" spans="2:9" ht="16.5" thickBot="1">
      <c r="B20" s="22" t="s">
        <v>15</v>
      </c>
      <c r="C20" s="17">
        <f>'WISMAN WISNUS TAHUNAN'!E21</f>
        <v>474008</v>
      </c>
      <c r="D20" s="18">
        <f>'WISMAN WISNUS TAHUNAN'!H21</f>
        <v>597379</v>
      </c>
      <c r="E20" s="18">
        <f>'WISMAN WISNUS TAHUNAN'!K21</f>
        <v>363812</v>
      </c>
      <c r="F20" s="18">
        <f>'WISMAN WISNUS TAHUNAN'!N21</f>
        <v>491321</v>
      </c>
      <c r="G20" s="103">
        <v>153498</v>
      </c>
      <c r="H20" s="99">
        <f>'WISMAN WISNUS TAHUNAN'!R21</f>
        <v>208118</v>
      </c>
      <c r="I20" s="97">
        <f>'WISMAN WISNUS TAHUNAN'!W21</f>
        <v>376608</v>
      </c>
    </row>
    <row r="21" spans="2:9" ht="27.75" customHeight="1" thickBot="1">
      <c r="B21" s="23" t="s">
        <v>16</v>
      </c>
      <c r="C21" s="19">
        <f t="shared" ref="C21:F21" si="0">SUM(C9:C20)</f>
        <v>2231709</v>
      </c>
      <c r="D21" s="20">
        <f t="shared" si="0"/>
        <v>2822421</v>
      </c>
      <c r="E21" s="20">
        <f t="shared" si="0"/>
        <v>3381780</v>
      </c>
      <c r="F21" s="20">
        <f t="shared" si="0"/>
        <v>3510280</v>
      </c>
      <c r="G21" s="21">
        <f>SUM(G9:G20)</f>
        <v>1873794</v>
      </c>
      <c r="H21" s="27">
        <f>SUM(H9:H20)</f>
        <v>1451670</v>
      </c>
      <c r="I21" s="56">
        <f>SUM(I9:I20)</f>
        <v>3849939</v>
      </c>
    </row>
  </sheetData>
  <mergeCells count="4">
    <mergeCell ref="B4:I4"/>
    <mergeCell ref="B5:I5"/>
    <mergeCell ref="B7:B8"/>
    <mergeCell ref="C7:I7"/>
  </mergeCells>
  <pageMargins left="0.98425196850393704" right="0" top="0.94488188976377963" bottom="0.35433070866141736" header="0.31496062992125984" footer="0.31496062992125984"/>
  <pageSetup paperSize="5" scale="9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66"/>
  <sheetViews>
    <sheetView topLeftCell="AG35" workbookViewId="0">
      <selection activeCell="D19" sqref="D19"/>
    </sheetView>
  </sheetViews>
  <sheetFormatPr defaultRowHeight="15"/>
  <cols>
    <col min="1" max="1" width="5.5703125" customWidth="1"/>
    <col min="2" max="2" width="25.28515625" bestFit="1" customWidth="1"/>
    <col min="3" max="3" width="14" bestFit="1" customWidth="1"/>
    <col min="4" max="4" width="32.85546875" bestFit="1" customWidth="1"/>
    <col min="5" max="5" width="6.42578125" customWidth="1"/>
    <col min="6" max="6" width="7.42578125" customWidth="1"/>
    <col min="7" max="7" width="12.140625" bestFit="1" customWidth="1"/>
    <col min="8" max="8" width="15.42578125" bestFit="1" customWidth="1"/>
    <col min="9" max="9" width="18.140625" bestFit="1" customWidth="1"/>
    <col min="10" max="10" width="12.140625" bestFit="1" customWidth="1"/>
    <col min="11" max="11" width="15.42578125" bestFit="1" customWidth="1"/>
    <col min="12" max="12" width="18.140625" bestFit="1" customWidth="1"/>
    <col min="13" max="13" width="12.140625" bestFit="1" customWidth="1"/>
    <col min="14" max="14" width="15.42578125" bestFit="1" customWidth="1"/>
    <col min="15" max="15" width="18.140625" bestFit="1" customWidth="1"/>
    <col min="16" max="16" width="12.140625" bestFit="1" customWidth="1"/>
    <col min="17" max="17" width="15.42578125" bestFit="1" customWidth="1"/>
    <col min="18" max="18" width="18.140625" bestFit="1" customWidth="1"/>
    <col min="19" max="19" width="12.140625" bestFit="1" customWidth="1"/>
    <col min="20" max="20" width="15.42578125" bestFit="1" customWidth="1"/>
    <col min="21" max="21" width="18.140625" bestFit="1" customWidth="1"/>
    <col min="22" max="22" width="12.140625" bestFit="1" customWidth="1"/>
    <col min="23" max="23" width="15.42578125" bestFit="1" customWidth="1"/>
    <col min="24" max="24" width="18.140625" bestFit="1" customWidth="1"/>
    <col min="25" max="25" width="12.140625" bestFit="1" customWidth="1"/>
    <col min="26" max="26" width="15.42578125" bestFit="1" customWidth="1"/>
    <col min="27" max="27" width="18.140625" bestFit="1" customWidth="1"/>
    <col min="28" max="28" width="12.140625" bestFit="1" customWidth="1"/>
    <col min="29" max="29" width="15.42578125" bestFit="1" customWidth="1"/>
    <col min="30" max="30" width="18.140625" bestFit="1" customWidth="1"/>
    <col min="31" max="31" width="12.140625" bestFit="1" customWidth="1"/>
    <col min="32" max="32" width="15.42578125" bestFit="1" customWidth="1"/>
    <col min="33" max="33" width="18.140625" bestFit="1" customWidth="1"/>
    <col min="34" max="34" width="12.140625" bestFit="1" customWidth="1"/>
    <col min="35" max="35" width="15.42578125" bestFit="1" customWidth="1"/>
    <col min="36" max="36" width="18.140625" bestFit="1" customWidth="1"/>
    <col min="37" max="37" width="12.140625" bestFit="1" customWidth="1"/>
    <col min="38" max="38" width="15.42578125" bestFit="1" customWidth="1"/>
    <col min="39" max="39" width="18.140625" bestFit="1" customWidth="1"/>
    <col min="40" max="40" width="12.140625" bestFit="1" customWidth="1"/>
    <col min="41" max="41" width="15.42578125" bestFit="1" customWidth="1"/>
    <col min="42" max="42" width="18.140625" bestFit="1" customWidth="1"/>
    <col min="43" max="43" width="12.140625" bestFit="1" customWidth="1"/>
    <col min="44" max="44" width="15.42578125" bestFit="1" customWidth="1"/>
    <col min="45" max="45" width="18.140625" bestFit="1" customWidth="1"/>
  </cols>
  <sheetData>
    <row r="1" spans="1:48">
      <c r="A1" s="131" t="s">
        <v>100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  <c r="S1" s="131" t="s">
        <v>100</v>
      </c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  <c r="AH1" s="131" t="s">
        <v>100</v>
      </c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</row>
    <row r="2" spans="1:48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6"/>
      <c r="S2" s="134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  <c r="AH2" s="134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</row>
    <row r="3" spans="1:48">
      <c r="A3" s="137" t="s">
        <v>101</v>
      </c>
      <c r="B3" s="137" t="s">
        <v>102</v>
      </c>
      <c r="C3" s="137" t="s">
        <v>103</v>
      </c>
      <c r="D3" s="137" t="s">
        <v>104</v>
      </c>
      <c r="E3" s="139" t="s">
        <v>105</v>
      </c>
      <c r="F3" s="140"/>
      <c r="G3" s="139" t="s">
        <v>20</v>
      </c>
      <c r="H3" s="141"/>
      <c r="I3" s="140"/>
      <c r="J3" s="139" t="s">
        <v>21</v>
      </c>
      <c r="K3" s="141"/>
      <c r="L3" s="140"/>
      <c r="M3" s="139" t="s">
        <v>22</v>
      </c>
      <c r="N3" s="141"/>
      <c r="O3" s="140"/>
      <c r="P3" s="139" t="s">
        <v>23</v>
      </c>
      <c r="Q3" s="141"/>
      <c r="R3" s="140"/>
      <c r="S3" s="139" t="s">
        <v>24</v>
      </c>
      <c r="T3" s="141"/>
      <c r="U3" s="140"/>
      <c r="V3" s="139" t="s">
        <v>25</v>
      </c>
      <c r="W3" s="141"/>
      <c r="X3" s="140"/>
      <c r="Y3" s="139" t="s">
        <v>26</v>
      </c>
      <c r="Z3" s="141"/>
      <c r="AA3" s="140"/>
      <c r="AB3" s="139" t="s">
        <v>27</v>
      </c>
      <c r="AC3" s="141"/>
      <c r="AD3" s="140"/>
      <c r="AE3" s="139" t="s">
        <v>28</v>
      </c>
      <c r="AF3" s="141"/>
      <c r="AG3" s="140"/>
      <c r="AH3" s="139" t="s">
        <v>29</v>
      </c>
      <c r="AI3" s="141"/>
      <c r="AJ3" s="140"/>
      <c r="AK3" s="139" t="s">
        <v>30</v>
      </c>
      <c r="AL3" s="141"/>
      <c r="AM3" s="140"/>
      <c r="AN3" s="139" t="s">
        <v>31</v>
      </c>
      <c r="AO3" s="141"/>
      <c r="AP3" s="140"/>
      <c r="AQ3" s="139" t="s">
        <v>32</v>
      </c>
      <c r="AR3" s="141"/>
      <c r="AS3" s="140"/>
    </row>
    <row r="4" spans="1:48">
      <c r="A4" s="138"/>
      <c r="B4" s="138"/>
      <c r="C4" s="138"/>
      <c r="D4" s="138"/>
      <c r="E4" s="37" t="s">
        <v>33</v>
      </c>
      <c r="F4" s="37" t="s">
        <v>34</v>
      </c>
      <c r="G4" s="37" t="s">
        <v>106</v>
      </c>
      <c r="H4" s="37" t="s">
        <v>107</v>
      </c>
      <c r="I4" s="37" t="s">
        <v>108</v>
      </c>
      <c r="J4" s="37" t="s">
        <v>106</v>
      </c>
      <c r="K4" s="37" t="s">
        <v>107</v>
      </c>
      <c r="L4" s="37" t="s">
        <v>108</v>
      </c>
      <c r="M4" s="37" t="s">
        <v>106</v>
      </c>
      <c r="N4" s="37" t="s">
        <v>107</v>
      </c>
      <c r="O4" s="37" t="s">
        <v>108</v>
      </c>
      <c r="P4" s="37" t="s">
        <v>106</v>
      </c>
      <c r="Q4" s="37" t="s">
        <v>107</v>
      </c>
      <c r="R4" s="37" t="s">
        <v>108</v>
      </c>
      <c r="S4" s="37" t="s">
        <v>106</v>
      </c>
      <c r="T4" s="37" t="s">
        <v>107</v>
      </c>
      <c r="U4" s="37" t="s">
        <v>108</v>
      </c>
      <c r="V4" s="37" t="s">
        <v>106</v>
      </c>
      <c r="W4" s="37" t="s">
        <v>107</v>
      </c>
      <c r="X4" s="37" t="s">
        <v>108</v>
      </c>
      <c r="Y4" s="37" t="s">
        <v>106</v>
      </c>
      <c r="Z4" s="37" t="s">
        <v>107</v>
      </c>
      <c r="AA4" s="37" t="s">
        <v>108</v>
      </c>
      <c r="AB4" s="37" t="s">
        <v>106</v>
      </c>
      <c r="AC4" s="37" t="s">
        <v>107</v>
      </c>
      <c r="AD4" s="37" t="s">
        <v>108</v>
      </c>
      <c r="AE4" s="37" t="s">
        <v>106</v>
      </c>
      <c r="AF4" s="37" t="s">
        <v>107</v>
      </c>
      <c r="AG4" s="37" t="s">
        <v>108</v>
      </c>
      <c r="AH4" s="37" t="s">
        <v>106</v>
      </c>
      <c r="AI4" s="37" t="s">
        <v>107</v>
      </c>
      <c r="AJ4" s="37" t="s">
        <v>108</v>
      </c>
      <c r="AK4" s="37" t="s">
        <v>106</v>
      </c>
      <c r="AL4" s="37" t="s">
        <v>107</v>
      </c>
      <c r="AM4" s="37" t="s">
        <v>108</v>
      </c>
      <c r="AN4" s="37" t="s">
        <v>106</v>
      </c>
      <c r="AO4" s="37" t="s">
        <v>107</v>
      </c>
      <c r="AP4" s="37" t="s">
        <v>108</v>
      </c>
      <c r="AQ4" s="37" t="s">
        <v>106</v>
      </c>
      <c r="AR4" s="37" t="s">
        <v>107</v>
      </c>
      <c r="AS4" s="37" t="s">
        <v>108</v>
      </c>
    </row>
    <row r="5" spans="1:48">
      <c r="A5" s="38">
        <v>4.1666666666666664E-2</v>
      </c>
      <c r="B5" s="142" t="s">
        <v>109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4"/>
      <c r="AS5" s="8"/>
    </row>
    <row r="6" spans="1:48" s="43" customFormat="1">
      <c r="A6" s="39">
        <v>1</v>
      </c>
      <c r="B6" s="40"/>
      <c r="C6" s="40" t="s">
        <v>110</v>
      </c>
      <c r="D6" s="40" t="s">
        <v>35</v>
      </c>
      <c r="E6" s="41">
        <v>5</v>
      </c>
      <c r="F6" s="41">
        <v>1</v>
      </c>
      <c r="G6" s="41">
        <v>329</v>
      </c>
      <c r="H6" s="41">
        <v>0</v>
      </c>
      <c r="I6" s="41">
        <v>7638000</v>
      </c>
      <c r="J6" s="41">
        <v>382</v>
      </c>
      <c r="K6" s="41">
        <v>0</v>
      </c>
      <c r="L6" s="41">
        <v>0</v>
      </c>
      <c r="M6" s="41">
        <v>4007</v>
      </c>
      <c r="N6" s="41">
        <v>0</v>
      </c>
      <c r="O6" s="41">
        <v>7284000</v>
      </c>
      <c r="P6" s="41">
        <v>85</v>
      </c>
      <c r="Q6" s="41">
        <v>0</v>
      </c>
      <c r="R6" s="41">
        <v>0</v>
      </c>
      <c r="S6" s="41">
        <v>941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732</v>
      </c>
      <c r="AF6" s="41">
        <v>0</v>
      </c>
      <c r="AG6" s="41">
        <v>0</v>
      </c>
      <c r="AH6" s="41">
        <v>852</v>
      </c>
      <c r="AI6" s="41">
        <v>0</v>
      </c>
      <c r="AJ6" s="41">
        <v>0</v>
      </c>
      <c r="AK6" s="41">
        <v>265</v>
      </c>
      <c r="AL6" s="41">
        <v>0</v>
      </c>
      <c r="AM6" s="41">
        <v>0</v>
      </c>
      <c r="AN6" s="41">
        <v>617</v>
      </c>
      <c r="AO6" s="41">
        <v>0</v>
      </c>
      <c r="AP6" s="41">
        <v>0</v>
      </c>
      <c r="AQ6" s="42">
        <f>G6+J6+M6+P6+S6+V6+Y6+AB6+AE6+AH6+AK6+AN6</f>
        <v>8210</v>
      </c>
      <c r="AR6" s="42">
        <v>0</v>
      </c>
      <c r="AS6" s="42">
        <v>14922000</v>
      </c>
    </row>
    <row r="7" spans="1:48" s="43" customFormat="1">
      <c r="A7" s="39">
        <v>2</v>
      </c>
      <c r="B7" s="40"/>
      <c r="C7" s="40" t="s">
        <v>110</v>
      </c>
      <c r="D7" s="40" t="s">
        <v>111</v>
      </c>
      <c r="E7" s="41">
        <v>49</v>
      </c>
      <c r="F7" s="41">
        <v>21</v>
      </c>
      <c r="G7" s="41">
        <v>6176</v>
      </c>
      <c r="H7" s="41">
        <v>0</v>
      </c>
      <c r="I7" s="41">
        <v>134378000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743</v>
      </c>
      <c r="AF7" s="41">
        <v>0</v>
      </c>
      <c r="AG7" s="41">
        <v>0</v>
      </c>
      <c r="AH7" s="41">
        <v>521</v>
      </c>
      <c r="AI7" s="41">
        <v>0</v>
      </c>
      <c r="AJ7" s="41">
        <v>0</v>
      </c>
      <c r="AK7" s="41">
        <v>696</v>
      </c>
      <c r="AL7" s="41">
        <v>0</v>
      </c>
      <c r="AM7" s="41">
        <v>13920000</v>
      </c>
      <c r="AN7" s="41">
        <v>805</v>
      </c>
      <c r="AO7" s="41">
        <v>0</v>
      </c>
      <c r="AP7" s="41">
        <v>16100000</v>
      </c>
      <c r="AQ7" s="42">
        <f t="shared" ref="AQ7:AQ55" si="0">G7+J7+M7+P7+S7+V7+Y7+AB7+AE7+AH7+AK7+AN7</f>
        <v>8941</v>
      </c>
      <c r="AR7" s="42">
        <v>0</v>
      </c>
      <c r="AS7" s="42">
        <v>164398000</v>
      </c>
    </row>
    <row r="8" spans="1:48" s="47" customFormat="1">
      <c r="A8" s="39">
        <v>3</v>
      </c>
      <c r="B8" s="44"/>
      <c r="C8" s="44" t="s">
        <v>36</v>
      </c>
      <c r="D8" s="44" t="s">
        <v>37</v>
      </c>
      <c r="E8" s="45">
        <v>3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1037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1976</v>
      </c>
      <c r="AF8" s="45">
        <v>0</v>
      </c>
      <c r="AG8" s="45">
        <v>0</v>
      </c>
      <c r="AH8" s="45">
        <v>1298</v>
      </c>
      <c r="AI8" s="45">
        <v>0</v>
      </c>
      <c r="AJ8" s="45">
        <v>0</v>
      </c>
      <c r="AK8" s="45">
        <v>1021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6">
        <f t="shared" si="0"/>
        <v>5332</v>
      </c>
      <c r="AR8" s="46">
        <v>0</v>
      </c>
      <c r="AS8" s="46">
        <v>0</v>
      </c>
    </row>
    <row r="9" spans="1:48" s="47" customFormat="1">
      <c r="A9" s="39">
        <v>4</v>
      </c>
      <c r="B9" s="44"/>
      <c r="C9" s="44" t="s">
        <v>36</v>
      </c>
      <c r="D9" s="44" t="s">
        <v>38</v>
      </c>
      <c r="E9" s="45">
        <v>2</v>
      </c>
      <c r="F9" s="45">
        <v>0</v>
      </c>
      <c r="G9" s="45">
        <v>620</v>
      </c>
      <c r="H9" s="45">
        <v>0</v>
      </c>
      <c r="I9" s="45">
        <v>0</v>
      </c>
      <c r="J9" s="45">
        <v>466</v>
      </c>
      <c r="K9" s="45">
        <v>0</v>
      </c>
      <c r="L9" s="45">
        <v>0</v>
      </c>
      <c r="M9" s="45">
        <v>3653</v>
      </c>
      <c r="N9" s="45">
        <v>0</v>
      </c>
      <c r="O9" s="45">
        <v>0</v>
      </c>
      <c r="P9" s="45">
        <v>6788</v>
      </c>
      <c r="Q9" s="45">
        <v>0</v>
      </c>
      <c r="R9" s="45">
        <v>0</v>
      </c>
      <c r="S9" s="45">
        <v>3419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1920</v>
      </c>
      <c r="AC9" s="45">
        <v>0</v>
      </c>
      <c r="AD9" s="45">
        <v>0</v>
      </c>
      <c r="AE9" s="45">
        <v>6358</v>
      </c>
      <c r="AF9" s="45">
        <v>0</v>
      </c>
      <c r="AG9" s="45">
        <v>0</v>
      </c>
      <c r="AH9" s="45">
        <v>6370</v>
      </c>
      <c r="AI9" s="45">
        <v>0</v>
      </c>
      <c r="AJ9" s="45">
        <v>0</v>
      </c>
      <c r="AK9" s="45">
        <v>4120</v>
      </c>
      <c r="AL9" s="45">
        <v>0</v>
      </c>
      <c r="AM9" s="45">
        <v>0</v>
      </c>
      <c r="AN9" s="45">
        <v>6288</v>
      </c>
      <c r="AO9" s="45">
        <v>0</v>
      </c>
      <c r="AP9" s="45">
        <v>0</v>
      </c>
      <c r="AQ9" s="46">
        <f t="shared" si="0"/>
        <v>40002</v>
      </c>
      <c r="AR9" s="46">
        <v>0</v>
      </c>
      <c r="AS9" s="46">
        <v>0</v>
      </c>
    </row>
    <row r="10" spans="1:48" s="43" customFormat="1">
      <c r="A10" s="39">
        <v>5</v>
      </c>
      <c r="B10" s="40"/>
      <c r="C10" s="40" t="s">
        <v>110</v>
      </c>
      <c r="D10" s="40" t="s">
        <v>39</v>
      </c>
      <c r="E10" s="41">
        <v>10</v>
      </c>
      <c r="F10" s="41">
        <v>6</v>
      </c>
      <c r="G10" s="41">
        <v>0</v>
      </c>
      <c r="H10" s="41">
        <v>0</v>
      </c>
      <c r="I10" s="41">
        <v>0</v>
      </c>
      <c r="J10" s="41">
        <v>1142</v>
      </c>
      <c r="K10" s="41">
        <v>0</v>
      </c>
      <c r="L10" s="41">
        <v>0</v>
      </c>
      <c r="M10" s="41">
        <v>1525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87</v>
      </c>
      <c r="AC10" s="41">
        <v>0</v>
      </c>
      <c r="AD10" s="41">
        <v>2175000</v>
      </c>
      <c r="AE10" s="41">
        <v>1360</v>
      </c>
      <c r="AF10" s="41">
        <v>0</v>
      </c>
      <c r="AG10" s="41">
        <v>34000000</v>
      </c>
      <c r="AH10" s="41">
        <v>4367</v>
      </c>
      <c r="AI10" s="41">
        <v>0</v>
      </c>
      <c r="AJ10" s="41">
        <v>109175000</v>
      </c>
      <c r="AK10" s="41">
        <v>7003</v>
      </c>
      <c r="AL10" s="41">
        <v>0</v>
      </c>
      <c r="AM10" s="41">
        <v>162640000</v>
      </c>
      <c r="AN10" s="41">
        <v>1124</v>
      </c>
      <c r="AO10" s="41">
        <v>0</v>
      </c>
      <c r="AP10" s="41">
        <v>254380000</v>
      </c>
      <c r="AQ10" s="42">
        <f t="shared" si="0"/>
        <v>16608</v>
      </c>
      <c r="AR10" s="42">
        <v>0</v>
      </c>
      <c r="AS10" s="42">
        <v>562370000</v>
      </c>
    </row>
    <row r="11" spans="1:48" s="43" customFormat="1">
      <c r="A11" s="39">
        <v>6</v>
      </c>
      <c r="B11" s="40"/>
      <c r="C11" s="40" t="s">
        <v>110</v>
      </c>
      <c r="D11" s="40" t="s">
        <v>40</v>
      </c>
      <c r="E11" s="41">
        <v>50</v>
      </c>
      <c r="F11" s="41">
        <v>15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>
        <f t="shared" si="0"/>
        <v>0</v>
      </c>
      <c r="AR11" s="42">
        <v>0</v>
      </c>
      <c r="AS11" s="42">
        <v>0</v>
      </c>
    </row>
    <row r="12" spans="1:48" s="43" customFormat="1">
      <c r="A12" s="39">
        <v>7</v>
      </c>
      <c r="B12" s="40"/>
      <c r="C12" s="40" t="s">
        <v>110</v>
      </c>
      <c r="D12" s="40" t="s">
        <v>41</v>
      </c>
      <c r="E12" s="41">
        <v>10</v>
      </c>
      <c r="F12" s="41">
        <v>5</v>
      </c>
      <c r="G12" s="41">
        <v>109</v>
      </c>
      <c r="H12" s="41">
        <v>0</v>
      </c>
      <c r="I12" s="41">
        <v>0</v>
      </c>
      <c r="J12" s="41">
        <v>42</v>
      </c>
      <c r="K12" s="41">
        <v>0</v>
      </c>
      <c r="L12" s="41">
        <v>0</v>
      </c>
      <c r="M12" s="41">
        <v>68</v>
      </c>
      <c r="N12" s="41">
        <v>0</v>
      </c>
      <c r="O12" s="41">
        <v>0</v>
      </c>
      <c r="P12" s="41">
        <v>65</v>
      </c>
      <c r="Q12" s="41">
        <v>0</v>
      </c>
      <c r="R12" s="41">
        <v>0</v>
      </c>
      <c r="S12" s="41">
        <v>34</v>
      </c>
      <c r="T12" s="41">
        <v>0</v>
      </c>
      <c r="U12" s="41">
        <v>0</v>
      </c>
      <c r="V12" s="41">
        <v>252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14</v>
      </c>
      <c r="AC12" s="41">
        <v>0</v>
      </c>
      <c r="AD12" s="41">
        <v>0</v>
      </c>
      <c r="AE12" s="41">
        <v>181</v>
      </c>
      <c r="AF12" s="41">
        <v>0</v>
      </c>
      <c r="AG12" s="41">
        <v>0</v>
      </c>
      <c r="AH12" s="41">
        <v>66</v>
      </c>
      <c r="AI12" s="41">
        <v>0</v>
      </c>
      <c r="AJ12" s="41">
        <v>0</v>
      </c>
      <c r="AK12" s="41">
        <v>66</v>
      </c>
      <c r="AL12" s="41">
        <v>0</v>
      </c>
      <c r="AM12" s="41">
        <v>0</v>
      </c>
      <c r="AN12" s="41">
        <v>189</v>
      </c>
      <c r="AO12" s="41">
        <v>0</v>
      </c>
      <c r="AP12" s="41">
        <v>0</v>
      </c>
      <c r="AQ12" s="42">
        <f t="shared" si="0"/>
        <v>1086</v>
      </c>
      <c r="AR12" s="42">
        <v>0</v>
      </c>
      <c r="AS12" s="42">
        <v>0</v>
      </c>
    </row>
    <row r="13" spans="1:48" s="43" customFormat="1">
      <c r="A13" s="39">
        <v>8</v>
      </c>
      <c r="B13" s="40"/>
      <c r="C13" s="40" t="s">
        <v>110</v>
      </c>
      <c r="D13" s="40" t="s">
        <v>42</v>
      </c>
      <c r="E13" s="41">
        <v>2</v>
      </c>
      <c r="F13" s="41">
        <v>5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83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2">
        <f t="shared" si="0"/>
        <v>83</v>
      </c>
      <c r="AR13" s="42">
        <v>0</v>
      </c>
      <c r="AS13" s="42">
        <v>0</v>
      </c>
    </row>
    <row r="14" spans="1:48" s="43" customFormat="1">
      <c r="A14" s="39">
        <v>9</v>
      </c>
      <c r="B14" s="40"/>
      <c r="C14" s="40" t="s">
        <v>110</v>
      </c>
      <c r="D14" s="40" t="s">
        <v>43</v>
      </c>
      <c r="E14" s="41">
        <v>6</v>
      </c>
      <c r="F14" s="41">
        <v>0</v>
      </c>
      <c r="G14" s="41">
        <v>9243</v>
      </c>
      <c r="H14" s="41">
        <v>0</v>
      </c>
      <c r="I14" s="41">
        <v>127735000</v>
      </c>
      <c r="J14" s="41">
        <v>4298</v>
      </c>
      <c r="K14" s="41">
        <v>0</v>
      </c>
      <c r="L14" s="41">
        <v>184870</v>
      </c>
      <c r="M14" s="41">
        <v>0</v>
      </c>
      <c r="N14" s="41">
        <v>0</v>
      </c>
      <c r="O14" s="41">
        <v>0</v>
      </c>
      <c r="P14" s="41">
        <v>6672</v>
      </c>
      <c r="Q14" s="41">
        <v>0</v>
      </c>
      <c r="R14" s="41">
        <v>367450000</v>
      </c>
      <c r="S14" s="41">
        <v>7996</v>
      </c>
      <c r="T14" s="41">
        <v>0</v>
      </c>
      <c r="U14" s="41">
        <v>473245000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109</v>
      </c>
      <c r="AC14" s="41">
        <v>0</v>
      </c>
      <c r="AD14" s="41">
        <v>1280000</v>
      </c>
      <c r="AE14" s="41">
        <v>2316</v>
      </c>
      <c r="AF14" s="41">
        <v>0</v>
      </c>
      <c r="AG14" s="41">
        <v>30850000</v>
      </c>
      <c r="AH14" s="41">
        <v>7032</v>
      </c>
      <c r="AI14" s="41">
        <v>0</v>
      </c>
      <c r="AJ14" s="41">
        <v>97880000</v>
      </c>
      <c r="AK14" s="41">
        <v>9143</v>
      </c>
      <c r="AL14" s="41">
        <v>0</v>
      </c>
      <c r="AM14" s="41">
        <v>121575000</v>
      </c>
      <c r="AN14" s="41">
        <v>14499</v>
      </c>
      <c r="AO14" s="41">
        <v>0</v>
      </c>
      <c r="AP14" s="41">
        <v>190450000</v>
      </c>
      <c r="AQ14" s="42">
        <f t="shared" si="0"/>
        <v>61308</v>
      </c>
      <c r="AR14" s="42">
        <v>0</v>
      </c>
      <c r="AS14" s="42">
        <v>1410649870</v>
      </c>
    </row>
    <row r="15" spans="1:48" s="51" customFormat="1">
      <c r="A15" s="39">
        <v>10</v>
      </c>
      <c r="B15" s="48"/>
      <c r="C15" s="48" t="s">
        <v>112</v>
      </c>
      <c r="D15" s="48" t="s">
        <v>113</v>
      </c>
      <c r="E15" s="49">
        <v>9</v>
      </c>
      <c r="F15" s="49">
        <v>1</v>
      </c>
      <c r="G15" s="49">
        <v>14691</v>
      </c>
      <c r="H15" s="49">
        <v>0</v>
      </c>
      <c r="I15" s="49">
        <v>140468000</v>
      </c>
      <c r="J15" s="49">
        <v>5637</v>
      </c>
      <c r="K15" s="49">
        <v>0</v>
      </c>
      <c r="L15" s="49">
        <v>0</v>
      </c>
      <c r="M15" s="49">
        <v>12294</v>
      </c>
      <c r="N15" s="49">
        <v>0</v>
      </c>
      <c r="O15" s="49">
        <v>0</v>
      </c>
      <c r="P15" s="49">
        <v>7365</v>
      </c>
      <c r="Q15" s="49">
        <v>0</v>
      </c>
      <c r="R15" s="49">
        <v>0</v>
      </c>
      <c r="S15" s="49">
        <v>16405</v>
      </c>
      <c r="T15" s="49">
        <v>0</v>
      </c>
      <c r="U15" s="49">
        <v>0</v>
      </c>
      <c r="V15" s="49">
        <v>9109</v>
      </c>
      <c r="W15" s="49">
        <v>0</v>
      </c>
      <c r="X15" s="49">
        <v>87238000</v>
      </c>
      <c r="Y15" s="49">
        <v>0</v>
      </c>
      <c r="Z15" s="49">
        <v>0</v>
      </c>
      <c r="AA15" s="49">
        <v>0</v>
      </c>
      <c r="AB15" s="49">
        <v>305</v>
      </c>
      <c r="AC15" s="49">
        <v>0</v>
      </c>
      <c r="AD15" s="49">
        <v>2730000</v>
      </c>
      <c r="AE15" s="49">
        <v>5813</v>
      </c>
      <c r="AF15" s="49">
        <v>2</v>
      </c>
      <c r="AG15" s="49">
        <v>54336000</v>
      </c>
      <c r="AH15" s="49">
        <v>18823</v>
      </c>
      <c r="AI15" s="49">
        <v>0</v>
      </c>
      <c r="AJ15" s="49">
        <v>0</v>
      </c>
      <c r="AK15" s="49">
        <v>22769</v>
      </c>
      <c r="AL15" s="49">
        <v>1</v>
      </c>
      <c r="AM15" s="49">
        <v>0</v>
      </c>
      <c r="AN15" s="49">
        <v>37155</v>
      </c>
      <c r="AO15" s="49">
        <v>6</v>
      </c>
      <c r="AP15" s="49">
        <v>485360000</v>
      </c>
      <c r="AQ15" s="50">
        <f t="shared" si="0"/>
        <v>150366</v>
      </c>
      <c r="AR15" s="50">
        <v>9</v>
      </c>
      <c r="AS15" s="50">
        <v>770132000</v>
      </c>
    </row>
    <row r="16" spans="1:48">
      <c r="A16" s="39">
        <v>11</v>
      </c>
      <c r="B16" s="9"/>
      <c r="C16" s="9" t="s">
        <v>114</v>
      </c>
      <c r="D16" s="9" t="s">
        <v>44</v>
      </c>
      <c r="E16" s="10">
        <v>50</v>
      </c>
      <c r="F16" s="10">
        <v>30</v>
      </c>
      <c r="G16" s="10">
        <v>4183</v>
      </c>
      <c r="H16" s="10">
        <v>0</v>
      </c>
      <c r="I16" s="10">
        <v>456413000</v>
      </c>
      <c r="J16" s="10">
        <v>3794</v>
      </c>
      <c r="K16" s="10">
        <v>0</v>
      </c>
      <c r="L16" s="10">
        <v>414340000</v>
      </c>
      <c r="M16" s="10">
        <v>3407</v>
      </c>
      <c r="N16" s="10">
        <v>0</v>
      </c>
      <c r="O16" s="10">
        <v>239785000</v>
      </c>
      <c r="P16" s="10">
        <v>5431</v>
      </c>
      <c r="Q16" s="10">
        <v>0</v>
      </c>
      <c r="R16" s="10">
        <v>360038000</v>
      </c>
      <c r="S16" s="10">
        <v>6230</v>
      </c>
      <c r="T16" s="10">
        <v>0</v>
      </c>
      <c r="U16" s="10">
        <v>596142000</v>
      </c>
      <c r="V16" s="10">
        <v>8125</v>
      </c>
      <c r="W16" s="10">
        <v>0</v>
      </c>
      <c r="X16" s="10">
        <v>649752000</v>
      </c>
      <c r="Y16" s="10">
        <v>2457</v>
      </c>
      <c r="Z16" s="10">
        <v>0</v>
      </c>
      <c r="AA16" s="10">
        <v>162898000</v>
      </c>
      <c r="AB16" s="10">
        <v>2381</v>
      </c>
      <c r="AC16" s="10">
        <v>0</v>
      </c>
      <c r="AD16" s="10">
        <v>150879000</v>
      </c>
      <c r="AE16" s="10">
        <v>6788</v>
      </c>
      <c r="AF16" s="10">
        <v>0</v>
      </c>
      <c r="AG16" s="10">
        <v>369048000</v>
      </c>
      <c r="AH16" s="10">
        <v>9846</v>
      </c>
      <c r="AI16" s="10">
        <v>0</v>
      </c>
      <c r="AJ16" s="10">
        <v>586488000</v>
      </c>
      <c r="AK16" s="10">
        <v>10250</v>
      </c>
      <c r="AL16" s="10">
        <v>0</v>
      </c>
      <c r="AM16" s="10">
        <v>783595000</v>
      </c>
      <c r="AN16" s="10">
        <v>13929</v>
      </c>
      <c r="AO16" s="10">
        <v>0</v>
      </c>
      <c r="AP16" s="10">
        <v>1038635000</v>
      </c>
      <c r="AQ16" s="11">
        <f t="shared" si="0"/>
        <v>76821</v>
      </c>
      <c r="AR16" s="11">
        <v>0</v>
      </c>
      <c r="AS16" s="11">
        <v>5808013000</v>
      </c>
    </row>
    <row r="17" spans="1:45" s="47" customFormat="1">
      <c r="A17" s="39">
        <v>12</v>
      </c>
      <c r="B17" s="44"/>
      <c r="C17" s="44" t="s">
        <v>36</v>
      </c>
      <c r="D17" s="44" t="s">
        <v>115</v>
      </c>
      <c r="E17" s="45">
        <v>14</v>
      </c>
      <c r="F17" s="45">
        <v>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6">
        <f t="shared" si="0"/>
        <v>0</v>
      </c>
      <c r="AR17" s="46">
        <v>0</v>
      </c>
      <c r="AS17" s="46">
        <v>0</v>
      </c>
    </row>
    <row r="18" spans="1:45" s="43" customFormat="1">
      <c r="A18" s="39">
        <v>13</v>
      </c>
      <c r="B18" s="40"/>
      <c r="C18" s="40" t="s">
        <v>110</v>
      </c>
      <c r="D18" s="40" t="s">
        <v>45</v>
      </c>
      <c r="E18" s="41">
        <v>101</v>
      </c>
      <c r="F18" s="41">
        <v>33</v>
      </c>
      <c r="G18" s="41">
        <v>23390</v>
      </c>
      <c r="H18" s="41">
        <v>0</v>
      </c>
      <c r="I18" s="41">
        <v>0</v>
      </c>
      <c r="J18" s="41">
        <v>11031</v>
      </c>
      <c r="K18" s="41">
        <v>0</v>
      </c>
      <c r="L18" s="41">
        <v>0</v>
      </c>
      <c r="M18" s="41">
        <v>76529</v>
      </c>
      <c r="N18" s="41">
        <v>0</v>
      </c>
      <c r="O18" s="41">
        <v>0</v>
      </c>
      <c r="P18" s="41">
        <v>75959</v>
      </c>
      <c r="Q18" s="41">
        <v>0</v>
      </c>
      <c r="R18" s="41">
        <v>0</v>
      </c>
      <c r="S18" s="41">
        <v>50831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23925</v>
      </c>
      <c r="AF18" s="41">
        <v>0</v>
      </c>
      <c r="AG18" s="41">
        <v>0</v>
      </c>
      <c r="AH18" s="41">
        <v>63689</v>
      </c>
      <c r="AI18" s="41">
        <v>0</v>
      </c>
      <c r="AJ18" s="41">
        <v>0</v>
      </c>
      <c r="AK18" s="41">
        <v>66214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2">
        <f t="shared" si="0"/>
        <v>391568</v>
      </c>
      <c r="AR18" s="42">
        <v>0</v>
      </c>
      <c r="AS18" s="42">
        <v>0</v>
      </c>
    </row>
    <row r="19" spans="1:45" s="43" customFormat="1">
      <c r="A19" s="39">
        <v>14</v>
      </c>
      <c r="B19" s="40"/>
      <c r="C19" s="40" t="s">
        <v>110</v>
      </c>
      <c r="D19" s="40" t="s">
        <v>46</v>
      </c>
      <c r="E19" s="41">
        <v>29</v>
      </c>
      <c r="F19" s="41">
        <v>11</v>
      </c>
      <c r="G19" s="41">
        <v>3375</v>
      </c>
      <c r="H19" s="41">
        <v>0</v>
      </c>
      <c r="I19" s="41">
        <v>67500000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2143</v>
      </c>
      <c r="AC19" s="41">
        <v>0</v>
      </c>
      <c r="AD19" s="41">
        <v>51306000</v>
      </c>
      <c r="AE19" s="41">
        <v>3292</v>
      </c>
      <c r="AF19" s="41">
        <v>0</v>
      </c>
      <c r="AG19" s="41">
        <v>131621000</v>
      </c>
      <c r="AH19" s="41">
        <v>7475</v>
      </c>
      <c r="AI19" s="41">
        <v>0</v>
      </c>
      <c r="AJ19" s="41">
        <v>255212000</v>
      </c>
      <c r="AK19" s="41">
        <v>7577</v>
      </c>
      <c r="AL19" s="41">
        <v>0</v>
      </c>
      <c r="AM19" s="41">
        <v>242134000</v>
      </c>
      <c r="AN19" s="41">
        <v>11826</v>
      </c>
      <c r="AO19" s="41">
        <v>0</v>
      </c>
      <c r="AP19" s="41">
        <v>160033815</v>
      </c>
      <c r="AQ19" s="42">
        <f t="shared" si="0"/>
        <v>35688</v>
      </c>
      <c r="AR19" s="42">
        <v>0</v>
      </c>
      <c r="AS19" s="42">
        <v>907806815</v>
      </c>
    </row>
    <row r="20" spans="1:45">
      <c r="A20" s="39">
        <v>15</v>
      </c>
      <c r="B20" s="9"/>
      <c r="C20" s="9" t="s">
        <v>114</v>
      </c>
      <c r="D20" s="9" t="s">
        <v>47</v>
      </c>
      <c r="E20" s="10">
        <v>14</v>
      </c>
      <c r="F20" s="10">
        <v>27</v>
      </c>
      <c r="G20" s="10">
        <v>1985</v>
      </c>
      <c r="H20" s="10">
        <v>0</v>
      </c>
      <c r="I20" s="10">
        <v>0</v>
      </c>
      <c r="J20" s="10">
        <v>2578</v>
      </c>
      <c r="K20" s="10">
        <v>0</v>
      </c>
      <c r="L20" s="10">
        <v>0</v>
      </c>
      <c r="M20" s="10">
        <v>3312</v>
      </c>
      <c r="N20" s="10">
        <v>0</v>
      </c>
      <c r="O20" s="10">
        <v>0</v>
      </c>
      <c r="P20" s="10">
        <v>3407</v>
      </c>
      <c r="Q20" s="10">
        <v>0</v>
      </c>
      <c r="R20" s="10">
        <v>0</v>
      </c>
      <c r="S20" s="10">
        <v>2310</v>
      </c>
      <c r="T20" s="10">
        <v>0</v>
      </c>
      <c r="U20" s="10">
        <v>0</v>
      </c>
      <c r="V20" s="10">
        <v>935</v>
      </c>
      <c r="W20" s="10">
        <v>0</v>
      </c>
      <c r="X20" s="10">
        <v>0</v>
      </c>
      <c r="Y20" s="10">
        <v>721</v>
      </c>
      <c r="Z20" s="10">
        <v>0</v>
      </c>
      <c r="AA20" s="10">
        <v>0</v>
      </c>
      <c r="AB20" s="10">
        <v>1002</v>
      </c>
      <c r="AC20" s="10">
        <v>0</v>
      </c>
      <c r="AD20" s="10">
        <v>0</v>
      </c>
      <c r="AE20" s="10">
        <v>1863</v>
      </c>
      <c r="AF20" s="10">
        <v>0</v>
      </c>
      <c r="AG20" s="10">
        <v>0</v>
      </c>
      <c r="AH20" s="10">
        <v>2150</v>
      </c>
      <c r="AI20" s="10">
        <v>0</v>
      </c>
      <c r="AJ20" s="10">
        <v>0</v>
      </c>
      <c r="AK20" s="10">
        <v>5982</v>
      </c>
      <c r="AL20" s="10">
        <v>0</v>
      </c>
      <c r="AM20" s="10">
        <v>0</v>
      </c>
      <c r="AN20" s="10">
        <v>8341</v>
      </c>
      <c r="AO20" s="10">
        <v>0</v>
      </c>
      <c r="AP20" s="10">
        <v>0</v>
      </c>
      <c r="AQ20" s="11">
        <f t="shared" si="0"/>
        <v>34586</v>
      </c>
      <c r="AR20" s="11">
        <v>0</v>
      </c>
      <c r="AS20" s="11">
        <v>0</v>
      </c>
    </row>
    <row r="21" spans="1:45" s="51" customFormat="1">
      <c r="A21" s="39">
        <v>16</v>
      </c>
      <c r="B21" s="48"/>
      <c r="C21" s="48" t="s">
        <v>112</v>
      </c>
      <c r="D21" s="48" t="s">
        <v>48</v>
      </c>
      <c r="E21" s="49">
        <v>34</v>
      </c>
      <c r="F21" s="49">
        <v>1</v>
      </c>
      <c r="G21" s="49">
        <v>5500</v>
      </c>
      <c r="H21" s="49">
        <v>0</v>
      </c>
      <c r="I21" s="49">
        <v>0</v>
      </c>
      <c r="J21" s="49">
        <v>4400</v>
      </c>
      <c r="K21" s="49">
        <v>0</v>
      </c>
      <c r="L21" s="49">
        <v>0</v>
      </c>
      <c r="M21" s="49">
        <v>3500</v>
      </c>
      <c r="N21" s="49">
        <v>0</v>
      </c>
      <c r="O21" s="49">
        <v>0</v>
      </c>
      <c r="P21" s="49">
        <v>3300</v>
      </c>
      <c r="Q21" s="49">
        <v>0</v>
      </c>
      <c r="R21" s="49">
        <v>0</v>
      </c>
      <c r="S21" s="49">
        <v>4000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1950</v>
      </c>
      <c r="AF21" s="49">
        <v>0</v>
      </c>
      <c r="AG21" s="49">
        <v>0</v>
      </c>
      <c r="AH21" s="49">
        <v>2400</v>
      </c>
      <c r="AI21" s="49">
        <v>0</v>
      </c>
      <c r="AJ21" s="49">
        <v>0</v>
      </c>
      <c r="AK21" s="49">
        <v>2300</v>
      </c>
      <c r="AL21" s="49">
        <v>0</v>
      </c>
      <c r="AM21" s="49">
        <v>0</v>
      </c>
      <c r="AN21" s="49">
        <v>3000</v>
      </c>
      <c r="AO21" s="49">
        <v>0</v>
      </c>
      <c r="AP21" s="49">
        <v>0</v>
      </c>
      <c r="AQ21" s="50">
        <f t="shared" si="0"/>
        <v>30350</v>
      </c>
      <c r="AR21" s="50">
        <v>0</v>
      </c>
      <c r="AS21" s="50">
        <v>0</v>
      </c>
    </row>
    <row r="22" spans="1:45" s="43" customFormat="1">
      <c r="A22" s="39">
        <v>17</v>
      </c>
      <c r="B22" s="40"/>
      <c r="C22" s="40" t="s">
        <v>110</v>
      </c>
      <c r="D22" s="40" t="s">
        <v>49</v>
      </c>
      <c r="E22" s="41">
        <v>12</v>
      </c>
      <c r="F22" s="41">
        <v>6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6159</v>
      </c>
      <c r="N22" s="41">
        <v>0</v>
      </c>
      <c r="O22" s="41">
        <v>86520000</v>
      </c>
      <c r="P22" s="41">
        <v>0</v>
      </c>
      <c r="Q22" s="41">
        <v>0</v>
      </c>
      <c r="R22" s="41">
        <v>0</v>
      </c>
      <c r="S22" s="41">
        <v>972</v>
      </c>
      <c r="T22" s="41">
        <v>0</v>
      </c>
      <c r="U22" s="41">
        <v>1601500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794</v>
      </c>
      <c r="AI22" s="41">
        <v>0</v>
      </c>
      <c r="AJ22" s="41">
        <v>0</v>
      </c>
      <c r="AK22" s="41">
        <v>2180</v>
      </c>
      <c r="AL22" s="41">
        <v>0</v>
      </c>
      <c r="AM22" s="41">
        <v>0</v>
      </c>
      <c r="AN22" s="41">
        <v>11085</v>
      </c>
      <c r="AO22" s="41">
        <v>0</v>
      </c>
      <c r="AP22" s="41">
        <v>0</v>
      </c>
      <c r="AQ22" s="42">
        <f t="shared" si="0"/>
        <v>21190</v>
      </c>
      <c r="AR22" s="42">
        <v>0</v>
      </c>
      <c r="AS22" s="42">
        <v>88121500</v>
      </c>
    </row>
    <row r="23" spans="1:45" s="43" customFormat="1">
      <c r="A23" s="39">
        <v>18</v>
      </c>
      <c r="B23" s="40"/>
      <c r="C23" s="40" t="s">
        <v>110</v>
      </c>
      <c r="D23" s="40" t="s">
        <v>50</v>
      </c>
      <c r="E23" s="41">
        <v>16</v>
      </c>
      <c r="F23" s="41">
        <v>4</v>
      </c>
      <c r="G23" s="41">
        <v>130</v>
      </c>
      <c r="H23" s="41">
        <v>0</v>
      </c>
      <c r="I23" s="41">
        <v>0</v>
      </c>
      <c r="J23" s="41">
        <v>73</v>
      </c>
      <c r="K23" s="41">
        <v>0</v>
      </c>
      <c r="L23" s="41">
        <v>0</v>
      </c>
      <c r="M23" s="41">
        <v>57</v>
      </c>
      <c r="N23" s="41">
        <v>0</v>
      </c>
      <c r="O23" s="41">
        <v>0</v>
      </c>
      <c r="P23" s="41">
        <v>40</v>
      </c>
      <c r="Q23" s="41">
        <v>0</v>
      </c>
      <c r="R23" s="41">
        <v>0</v>
      </c>
      <c r="S23" s="41">
        <v>72</v>
      </c>
      <c r="T23" s="41">
        <v>0</v>
      </c>
      <c r="U23" s="41">
        <v>0</v>
      </c>
      <c r="V23" s="41">
        <v>240</v>
      </c>
      <c r="W23" s="41">
        <v>0</v>
      </c>
      <c r="X23" s="41">
        <v>0</v>
      </c>
      <c r="Y23" s="41">
        <v>93</v>
      </c>
      <c r="Z23" s="41">
        <v>0</v>
      </c>
      <c r="AA23" s="41">
        <v>0</v>
      </c>
      <c r="AB23" s="41">
        <v>37</v>
      </c>
      <c r="AC23" s="41">
        <v>0</v>
      </c>
      <c r="AD23" s="41">
        <v>0</v>
      </c>
      <c r="AE23" s="41">
        <v>67</v>
      </c>
      <c r="AF23" s="41">
        <v>0</v>
      </c>
      <c r="AG23" s="41">
        <v>0</v>
      </c>
      <c r="AH23" s="41">
        <v>140</v>
      </c>
      <c r="AI23" s="41">
        <v>0</v>
      </c>
      <c r="AJ23" s="41">
        <v>0</v>
      </c>
      <c r="AK23" s="41">
        <v>180</v>
      </c>
      <c r="AL23" s="41">
        <v>0</v>
      </c>
      <c r="AM23" s="41">
        <v>9000000</v>
      </c>
      <c r="AN23" s="41">
        <v>252</v>
      </c>
      <c r="AO23" s="41">
        <v>0</v>
      </c>
      <c r="AP23" s="41">
        <v>12600000</v>
      </c>
      <c r="AQ23" s="42">
        <f t="shared" si="0"/>
        <v>1381</v>
      </c>
      <c r="AR23" s="42">
        <v>0</v>
      </c>
      <c r="AS23" s="42">
        <v>21600000</v>
      </c>
    </row>
    <row r="24" spans="1:45" s="43" customFormat="1">
      <c r="A24" s="39">
        <v>19</v>
      </c>
      <c r="B24" s="40"/>
      <c r="C24" s="40" t="s">
        <v>110</v>
      </c>
      <c r="D24" s="40" t="s">
        <v>51</v>
      </c>
      <c r="E24" s="41">
        <v>70</v>
      </c>
      <c r="F24" s="41">
        <v>61</v>
      </c>
      <c r="G24" s="41">
        <v>1582</v>
      </c>
      <c r="H24" s="41">
        <v>0</v>
      </c>
      <c r="I24" s="41">
        <v>30170000</v>
      </c>
      <c r="J24" s="41">
        <v>966</v>
      </c>
      <c r="K24" s="41">
        <v>0</v>
      </c>
      <c r="L24" s="41">
        <v>17855000</v>
      </c>
      <c r="M24" s="41">
        <v>1862</v>
      </c>
      <c r="N24" s="41">
        <v>0</v>
      </c>
      <c r="O24" s="41">
        <v>35295000</v>
      </c>
      <c r="P24" s="41">
        <v>0</v>
      </c>
      <c r="Q24" s="41">
        <v>0</v>
      </c>
      <c r="R24" s="41">
        <v>0</v>
      </c>
      <c r="S24" s="41">
        <v>2178</v>
      </c>
      <c r="T24" s="41">
        <v>0</v>
      </c>
      <c r="U24" s="41">
        <v>41460000</v>
      </c>
      <c r="V24" s="41">
        <v>490</v>
      </c>
      <c r="W24" s="41">
        <v>0</v>
      </c>
      <c r="X24" s="41">
        <v>8905000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796</v>
      </c>
      <c r="AF24" s="41">
        <v>0</v>
      </c>
      <c r="AG24" s="41">
        <v>17520000</v>
      </c>
      <c r="AH24" s="41">
        <v>2925</v>
      </c>
      <c r="AI24" s="41">
        <v>0</v>
      </c>
      <c r="AJ24" s="41">
        <v>64850000</v>
      </c>
      <c r="AK24" s="41">
        <v>2681</v>
      </c>
      <c r="AL24" s="41">
        <v>0</v>
      </c>
      <c r="AM24" s="41">
        <v>54630000</v>
      </c>
      <c r="AN24" s="41">
        <v>3886</v>
      </c>
      <c r="AO24" s="41">
        <v>0</v>
      </c>
      <c r="AP24" s="41">
        <v>82350000</v>
      </c>
      <c r="AQ24" s="42">
        <f t="shared" si="0"/>
        <v>17366</v>
      </c>
      <c r="AR24" s="42">
        <v>0</v>
      </c>
      <c r="AS24" s="42">
        <v>353035000</v>
      </c>
    </row>
    <row r="25" spans="1:45" s="43" customFormat="1">
      <c r="A25" s="39">
        <v>20</v>
      </c>
      <c r="B25" s="40"/>
      <c r="C25" s="40" t="s">
        <v>110</v>
      </c>
      <c r="D25" s="40" t="s">
        <v>52</v>
      </c>
      <c r="E25" s="41">
        <v>151</v>
      </c>
      <c r="F25" s="41">
        <v>152</v>
      </c>
      <c r="G25" s="41">
        <v>6013</v>
      </c>
      <c r="H25" s="41">
        <v>0</v>
      </c>
      <c r="I25" s="41">
        <v>300606700</v>
      </c>
      <c r="J25" s="41">
        <v>4733</v>
      </c>
      <c r="K25" s="41">
        <v>0</v>
      </c>
      <c r="L25" s="41">
        <v>236451750</v>
      </c>
      <c r="M25" s="41">
        <v>6662</v>
      </c>
      <c r="N25" s="41">
        <v>0</v>
      </c>
      <c r="O25" s="41">
        <v>333024250</v>
      </c>
      <c r="P25" s="41">
        <v>10374</v>
      </c>
      <c r="Q25" s="41">
        <v>0</v>
      </c>
      <c r="R25" s="41">
        <v>0</v>
      </c>
      <c r="S25" s="41">
        <v>5339</v>
      </c>
      <c r="T25" s="41">
        <v>0</v>
      </c>
      <c r="U25" s="41">
        <v>0</v>
      </c>
      <c r="V25" s="41">
        <v>4070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409</v>
      </c>
      <c r="AC25" s="41">
        <v>0</v>
      </c>
      <c r="AD25" s="41">
        <v>0</v>
      </c>
      <c r="AE25" s="41">
        <v>5602</v>
      </c>
      <c r="AF25" s="41">
        <v>0</v>
      </c>
      <c r="AG25" s="41">
        <v>0</v>
      </c>
      <c r="AH25" s="41">
        <v>7037</v>
      </c>
      <c r="AI25" s="41">
        <v>0</v>
      </c>
      <c r="AJ25" s="41">
        <v>0</v>
      </c>
      <c r="AK25" s="41">
        <v>5183</v>
      </c>
      <c r="AL25" s="41">
        <v>0</v>
      </c>
      <c r="AM25" s="41">
        <v>0</v>
      </c>
      <c r="AN25" s="41">
        <v>2962</v>
      </c>
      <c r="AO25" s="41">
        <v>0</v>
      </c>
      <c r="AP25" s="41">
        <v>0</v>
      </c>
      <c r="AQ25" s="42">
        <f t="shared" si="0"/>
        <v>58384</v>
      </c>
      <c r="AR25" s="42">
        <v>0</v>
      </c>
      <c r="AS25" s="42">
        <v>870082700</v>
      </c>
    </row>
    <row r="26" spans="1:45" s="43" customFormat="1">
      <c r="A26" s="39">
        <v>21</v>
      </c>
      <c r="B26" s="40"/>
      <c r="C26" s="40" t="s">
        <v>110</v>
      </c>
      <c r="D26" s="40" t="s">
        <v>53</v>
      </c>
      <c r="E26" s="41">
        <v>9</v>
      </c>
      <c r="F26" s="41">
        <v>6</v>
      </c>
      <c r="G26" s="41">
        <v>4253</v>
      </c>
      <c r="H26" s="41">
        <v>0</v>
      </c>
      <c r="I26" s="41">
        <v>0</v>
      </c>
      <c r="J26" s="41">
        <v>3683</v>
      </c>
      <c r="K26" s="41">
        <v>0</v>
      </c>
      <c r="L26" s="41">
        <v>0</v>
      </c>
      <c r="M26" s="41">
        <v>1350</v>
      </c>
      <c r="N26" s="41">
        <v>0</v>
      </c>
      <c r="O26" s="41">
        <v>0</v>
      </c>
      <c r="P26" s="41">
        <v>1430</v>
      </c>
      <c r="Q26" s="41">
        <v>0</v>
      </c>
      <c r="R26" s="41">
        <v>0</v>
      </c>
      <c r="S26" s="41">
        <v>1610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2010</v>
      </c>
      <c r="AC26" s="41">
        <v>0</v>
      </c>
      <c r="AD26" s="41">
        <v>0</v>
      </c>
      <c r="AE26" s="41">
        <v>4221</v>
      </c>
      <c r="AF26" s="41">
        <v>0</v>
      </c>
      <c r="AG26" s="41">
        <v>0</v>
      </c>
      <c r="AH26" s="41">
        <v>6588</v>
      </c>
      <c r="AI26" s="41">
        <v>0</v>
      </c>
      <c r="AJ26" s="41">
        <v>0</v>
      </c>
      <c r="AK26" s="41">
        <v>9110</v>
      </c>
      <c r="AL26" s="41">
        <v>0</v>
      </c>
      <c r="AM26" s="41">
        <v>0</v>
      </c>
      <c r="AN26" s="41">
        <v>10235</v>
      </c>
      <c r="AO26" s="41">
        <v>0</v>
      </c>
      <c r="AP26" s="41">
        <v>0</v>
      </c>
      <c r="AQ26" s="42">
        <f t="shared" si="0"/>
        <v>44490</v>
      </c>
      <c r="AR26" s="42">
        <v>0</v>
      </c>
      <c r="AS26" s="42">
        <v>0</v>
      </c>
    </row>
    <row r="27" spans="1:45" s="47" customFormat="1">
      <c r="A27" s="40">
        <v>22</v>
      </c>
      <c r="B27" s="44"/>
      <c r="C27" s="44" t="s">
        <v>36</v>
      </c>
      <c r="D27" s="44" t="s">
        <v>54</v>
      </c>
      <c r="E27" s="45">
        <v>5</v>
      </c>
      <c r="F27" s="45">
        <v>2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6">
        <f t="shared" si="0"/>
        <v>0</v>
      </c>
      <c r="AR27" s="46">
        <v>0</v>
      </c>
      <c r="AS27" s="46">
        <v>0</v>
      </c>
    </row>
    <row r="28" spans="1:45" s="43" customFormat="1">
      <c r="A28" s="39">
        <v>23</v>
      </c>
      <c r="B28" s="40"/>
      <c r="C28" s="40" t="s">
        <v>110</v>
      </c>
      <c r="D28" s="40" t="s">
        <v>55</v>
      </c>
      <c r="E28" s="41">
        <v>2</v>
      </c>
      <c r="F28" s="41">
        <v>3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2">
        <f t="shared" si="0"/>
        <v>0</v>
      </c>
      <c r="AR28" s="42">
        <v>0</v>
      </c>
      <c r="AS28" s="42">
        <v>0</v>
      </c>
    </row>
    <row r="29" spans="1:45" s="43" customFormat="1">
      <c r="A29" s="39">
        <v>24</v>
      </c>
      <c r="B29" s="40"/>
      <c r="C29" s="40" t="s">
        <v>110</v>
      </c>
      <c r="D29" s="40" t="s">
        <v>56</v>
      </c>
      <c r="E29" s="41">
        <v>4</v>
      </c>
      <c r="F29" s="41">
        <v>2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2">
        <f t="shared" si="0"/>
        <v>0</v>
      </c>
      <c r="AR29" s="42">
        <v>0</v>
      </c>
      <c r="AS29" s="42">
        <v>0</v>
      </c>
    </row>
    <row r="30" spans="1:45" s="43" customFormat="1">
      <c r="A30" s="39">
        <v>25</v>
      </c>
      <c r="B30" s="40"/>
      <c r="C30" s="40" t="s">
        <v>110</v>
      </c>
      <c r="D30" s="40" t="s">
        <v>57</v>
      </c>
      <c r="E30" s="41">
        <v>5</v>
      </c>
      <c r="F30" s="41">
        <v>3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2">
        <f t="shared" si="0"/>
        <v>0</v>
      </c>
      <c r="AR30" s="42">
        <v>0</v>
      </c>
      <c r="AS30" s="42">
        <v>0</v>
      </c>
    </row>
    <row r="31" spans="1:45" s="43" customFormat="1">
      <c r="A31" s="39">
        <v>26</v>
      </c>
      <c r="B31" s="40"/>
      <c r="C31" s="40" t="s">
        <v>110</v>
      </c>
      <c r="D31" s="40" t="s">
        <v>58</v>
      </c>
      <c r="E31" s="41">
        <v>12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5000</v>
      </c>
      <c r="AF31" s="41">
        <v>0</v>
      </c>
      <c r="AG31" s="41">
        <v>75000000</v>
      </c>
      <c r="AH31" s="41">
        <v>8900</v>
      </c>
      <c r="AI31" s="41">
        <v>0</v>
      </c>
      <c r="AJ31" s="41">
        <v>133500000</v>
      </c>
      <c r="AK31" s="41">
        <v>6000</v>
      </c>
      <c r="AL31" s="41">
        <v>0</v>
      </c>
      <c r="AM31" s="41">
        <v>0</v>
      </c>
      <c r="AN31" s="41">
        <v>6100</v>
      </c>
      <c r="AO31" s="41">
        <v>0</v>
      </c>
      <c r="AP31" s="41">
        <v>0</v>
      </c>
      <c r="AQ31" s="42">
        <f t="shared" si="0"/>
        <v>26000</v>
      </c>
      <c r="AR31" s="42">
        <v>0</v>
      </c>
      <c r="AS31" s="42">
        <v>208500000</v>
      </c>
    </row>
    <row r="32" spans="1:45" s="43" customFormat="1">
      <c r="A32" s="39">
        <v>27</v>
      </c>
      <c r="B32" s="40"/>
      <c r="C32" s="40" t="s">
        <v>110</v>
      </c>
      <c r="D32" s="40" t="s">
        <v>116</v>
      </c>
      <c r="E32" s="41">
        <v>8</v>
      </c>
      <c r="F32" s="41">
        <v>1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2">
        <f t="shared" si="0"/>
        <v>0</v>
      </c>
      <c r="AR32" s="42">
        <v>0</v>
      </c>
      <c r="AS32" s="42">
        <v>0</v>
      </c>
    </row>
    <row r="33" spans="1:45" s="47" customFormat="1">
      <c r="A33" s="39">
        <v>28</v>
      </c>
      <c r="B33" s="44"/>
      <c r="C33" s="44" t="s">
        <v>36</v>
      </c>
      <c r="D33" s="44" t="s">
        <v>59</v>
      </c>
      <c r="E33" s="45">
        <v>19</v>
      </c>
      <c r="F33" s="45">
        <v>6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200</v>
      </c>
      <c r="AI33" s="45">
        <v>0</v>
      </c>
      <c r="AJ33" s="45">
        <v>1000000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6">
        <f t="shared" si="0"/>
        <v>200</v>
      </c>
      <c r="AR33" s="46">
        <v>0</v>
      </c>
      <c r="AS33" s="46">
        <v>1000000</v>
      </c>
    </row>
    <row r="34" spans="1:45" s="51" customFormat="1">
      <c r="A34" s="39">
        <v>29</v>
      </c>
      <c r="B34" s="48"/>
      <c r="C34" s="48" t="s">
        <v>112</v>
      </c>
      <c r="D34" s="48" t="s">
        <v>60</v>
      </c>
      <c r="E34" s="49">
        <v>2</v>
      </c>
      <c r="F34" s="49">
        <v>0</v>
      </c>
      <c r="G34" s="49">
        <v>11120</v>
      </c>
      <c r="H34" s="49"/>
      <c r="I34" s="49"/>
      <c r="J34" s="49">
        <v>8655</v>
      </c>
      <c r="K34" s="49"/>
      <c r="L34" s="49"/>
      <c r="M34" s="49">
        <v>12505</v>
      </c>
      <c r="N34" s="49"/>
      <c r="O34" s="49"/>
      <c r="P34" s="49">
        <v>10027</v>
      </c>
      <c r="Q34" s="49"/>
      <c r="R34" s="49"/>
      <c r="S34" s="49">
        <v>8516</v>
      </c>
      <c r="T34" s="49"/>
      <c r="U34" s="49"/>
      <c r="V34" s="49">
        <v>10125</v>
      </c>
      <c r="W34" s="49"/>
      <c r="X34" s="49"/>
      <c r="Y34" s="49">
        <v>1985</v>
      </c>
      <c r="Z34" s="49"/>
      <c r="AA34" s="49"/>
      <c r="AB34" s="49">
        <v>3900</v>
      </c>
      <c r="AC34" s="49"/>
      <c r="AD34" s="49"/>
      <c r="AE34" s="49">
        <v>9812</v>
      </c>
      <c r="AF34" s="49"/>
      <c r="AG34" s="49"/>
      <c r="AH34" s="49">
        <v>23934</v>
      </c>
      <c r="AI34" s="49"/>
      <c r="AJ34" s="49"/>
      <c r="AK34" s="49">
        <v>16395</v>
      </c>
      <c r="AL34" s="49"/>
      <c r="AM34" s="49"/>
      <c r="AN34" s="49"/>
      <c r="AO34" s="49"/>
      <c r="AP34" s="49"/>
      <c r="AQ34" s="50">
        <f t="shared" si="0"/>
        <v>116974</v>
      </c>
      <c r="AR34" s="50">
        <v>0</v>
      </c>
      <c r="AS34" s="50">
        <v>0</v>
      </c>
    </row>
    <row r="35" spans="1:45" s="47" customFormat="1">
      <c r="A35" s="39">
        <v>30</v>
      </c>
      <c r="B35" s="44"/>
      <c r="C35" s="44" t="s">
        <v>36</v>
      </c>
      <c r="D35" s="44" t="s">
        <v>61</v>
      </c>
      <c r="E35" s="45">
        <v>23</v>
      </c>
      <c r="F35" s="45">
        <v>9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157</v>
      </c>
      <c r="AF35" s="45">
        <v>0</v>
      </c>
      <c r="AG35" s="45">
        <v>0</v>
      </c>
      <c r="AH35" s="45">
        <v>185</v>
      </c>
      <c r="AI35" s="45">
        <v>0</v>
      </c>
      <c r="AJ35" s="45">
        <v>0</v>
      </c>
      <c r="AK35" s="45">
        <v>235</v>
      </c>
      <c r="AL35" s="45">
        <v>0</v>
      </c>
      <c r="AM35" s="45">
        <v>0</v>
      </c>
      <c r="AN35" s="45">
        <v>2850</v>
      </c>
      <c r="AO35" s="45">
        <v>15</v>
      </c>
      <c r="AP35" s="45">
        <v>57900000</v>
      </c>
      <c r="AQ35" s="46">
        <f t="shared" si="0"/>
        <v>3427</v>
      </c>
      <c r="AR35" s="46">
        <v>15</v>
      </c>
      <c r="AS35" s="46">
        <v>57900000</v>
      </c>
    </row>
    <row r="36" spans="1:45" s="43" customFormat="1">
      <c r="A36" s="39">
        <v>31</v>
      </c>
      <c r="B36" s="40"/>
      <c r="C36" s="40" t="s">
        <v>110</v>
      </c>
      <c r="D36" s="40" t="s">
        <v>62</v>
      </c>
      <c r="E36" s="41">
        <v>5</v>
      </c>
      <c r="F36" s="41">
        <v>2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2">
        <f t="shared" si="0"/>
        <v>0</v>
      </c>
      <c r="AR36" s="42">
        <v>0</v>
      </c>
      <c r="AS36" s="42">
        <v>0</v>
      </c>
    </row>
    <row r="37" spans="1:45" s="51" customFormat="1">
      <c r="A37" s="39">
        <v>32</v>
      </c>
      <c r="B37" s="48"/>
      <c r="C37" s="48" t="s">
        <v>112</v>
      </c>
      <c r="D37" s="48" t="s">
        <v>63</v>
      </c>
      <c r="E37" s="49">
        <v>15</v>
      </c>
      <c r="F37" s="49">
        <v>4</v>
      </c>
      <c r="G37" s="49">
        <v>5916</v>
      </c>
      <c r="H37" s="49">
        <v>0</v>
      </c>
      <c r="I37" s="49">
        <v>64485000</v>
      </c>
      <c r="J37" s="49">
        <v>2890</v>
      </c>
      <c r="K37" s="49">
        <v>0</v>
      </c>
      <c r="L37" s="49">
        <v>31460000</v>
      </c>
      <c r="M37" s="49">
        <v>6108</v>
      </c>
      <c r="N37" s="49">
        <v>0</v>
      </c>
      <c r="O37" s="49">
        <v>0</v>
      </c>
      <c r="P37" s="49">
        <v>5150</v>
      </c>
      <c r="Q37" s="49">
        <v>9</v>
      </c>
      <c r="R37" s="49">
        <v>0</v>
      </c>
      <c r="S37" s="49">
        <v>5280</v>
      </c>
      <c r="T37" s="49">
        <v>4</v>
      </c>
      <c r="U37" s="49">
        <v>0</v>
      </c>
      <c r="V37" s="49">
        <v>3401</v>
      </c>
      <c r="W37" s="49">
        <v>1</v>
      </c>
      <c r="X37" s="49">
        <v>0</v>
      </c>
      <c r="Y37" s="49">
        <v>0</v>
      </c>
      <c r="Z37" s="49">
        <v>0</v>
      </c>
      <c r="AA37" s="49">
        <v>0</v>
      </c>
      <c r="AB37" s="49">
        <v>37</v>
      </c>
      <c r="AC37" s="49">
        <v>0</v>
      </c>
      <c r="AD37" s="49">
        <v>0</v>
      </c>
      <c r="AE37" s="49">
        <v>789</v>
      </c>
      <c r="AF37" s="49">
        <v>0</v>
      </c>
      <c r="AG37" s="49">
        <v>0</v>
      </c>
      <c r="AH37" s="49">
        <v>5532</v>
      </c>
      <c r="AI37" s="49">
        <v>0</v>
      </c>
      <c r="AJ37" s="49">
        <v>0</v>
      </c>
      <c r="AK37" s="49">
        <v>273</v>
      </c>
      <c r="AL37" s="49">
        <v>0</v>
      </c>
      <c r="AM37" s="49">
        <v>0</v>
      </c>
      <c r="AN37" s="49">
        <v>17431</v>
      </c>
      <c r="AO37" s="49">
        <v>4</v>
      </c>
      <c r="AP37" s="49">
        <v>0</v>
      </c>
      <c r="AQ37" s="50">
        <f t="shared" si="0"/>
        <v>52807</v>
      </c>
      <c r="AR37" s="50">
        <v>18</v>
      </c>
      <c r="AS37" s="50">
        <v>95945000</v>
      </c>
    </row>
    <row r="38" spans="1:45" s="43" customFormat="1">
      <c r="A38" s="39">
        <v>33</v>
      </c>
      <c r="B38" s="40"/>
      <c r="C38" s="40" t="s">
        <v>110</v>
      </c>
      <c r="D38" s="40" t="s">
        <v>64</v>
      </c>
      <c r="E38" s="41">
        <v>27</v>
      </c>
      <c r="F38" s="41">
        <v>5</v>
      </c>
      <c r="G38" s="41">
        <v>295</v>
      </c>
      <c r="H38" s="41">
        <v>0</v>
      </c>
      <c r="I38" s="41">
        <v>4425000</v>
      </c>
      <c r="J38" s="41">
        <v>11</v>
      </c>
      <c r="K38" s="41">
        <v>0</v>
      </c>
      <c r="L38" s="41">
        <v>18812000</v>
      </c>
      <c r="M38" s="41">
        <v>181</v>
      </c>
      <c r="N38" s="41">
        <v>0</v>
      </c>
      <c r="O38" s="41">
        <v>30226000</v>
      </c>
      <c r="P38" s="41">
        <v>253</v>
      </c>
      <c r="Q38" s="41">
        <v>0</v>
      </c>
      <c r="R38" s="41">
        <v>19569000</v>
      </c>
      <c r="S38" s="41">
        <v>385</v>
      </c>
      <c r="T38" s="41">
        <v>0</v>
      </c>
      <c r="U38" s="41">
        <v>51874000</v>
      </c>
      <c r="V38" s="41">
        <v>119</v>
      </c>
      <c r="W38" s="41">
        <v>0</v>
      </c>
      <c r="X38" s="41">
        <v>19124000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154</v>
      </c>
      <c r="AF38" s="41">
        <v>0</v>
      </c>
      <c r="AG38" s="41">
        <v>29863000</v>
      </c>
      <c r="AH38" s="41">
        <v>891</v>
      </c>
      <c r="AI38" s="41">
        <v>0</v>
      </c>
      <c r="AJ38" s="41">
        <v>47329000</v>
      </c>
      <c r="AK38" s="41">
        <v>310</v>
      </c>
      <c r="AL38" s="41">
        <v>0</v>
      </c>
      <c r="AM38" s="41">
        <v>30479000</v>
      </c>
      <c r="AN38" s="41">
        <v>1363</v>
      </c>
      <c r="AO38" s="41">
        <v>0</v>
      </c>
      <c r="AP38" s="41">
        <v>59124000</v>
      </c>
      <c r="AQ38" s="42">
        <f t="shared" si="0"/>
        <v>3962</v>
      </c>
      <c r="AR38" s="42">
        <v>0</v>
      </c>
      <c r="AS38" s="42">
        <v>310825000</v>
      </c>
    </row>
    <row r="39" spans="1:45" s="51" customFormat="1">
      <c r="A39" s="39">
        <v>34</v>
      </c>
      <c r="B39" s="48"/>
      <c r="C39" s="48" t="s">
        <v>112</v>
      </c>
      <c r="D39" s="48" t="s">
        <v>65</v>
      </c>
      <c r="E39" s="49">
        <v>6</v>
      </c>
      <c r="F39" s="49">
        <v>0</v>
      </c>
      <c r="G39" s="49">
        <v>567</v>
      </c>
      <c r="H39" s="49">
        <v>0</v>
      </c>
      <c r="I39" s="49">
        <v>4489000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50">
        <f t="shared" si="0"/>
        <v>567</v>
      </c>
      <c r="AR39" s="50">
        <v>0</v>
      </c>
      <c r="AS39" s="50">
        <v>4489000</v>
      </c>
    </row>
    <row r="40" spans="1:45" s="43" customFormat="1">
      <c r="A40" s="39">
        <v>35</v>
      </c>
      <c r="B40" s="40"/>
      <c r="C40" s="40" t="s">
        <v>110</v>
      </c>
      <c r="D40" s="40" t="s">
        <v>117</v>
      </c>
      <c r="E40" s="41">
        <v>6</v>
      </c>
      <c r="F40" s="41">
        <v>1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342</v>
      </c>
      <c r="AC40" s="41">
        <v>0</v>
      </c>
      <c r="AD40" s="41">
        <v>1915</v>
      </c>
      <c r="AE40" s="41">
        <v>17052</v>
      </c>
      <c r="AF40" s="41">
        <v>0</v>
      </c>
      <c r="AG40" s="41">
        <v>42680295</v>
      </c>
      <c r="AH40" s="41">
        <v>11452</v>
      </c>
      <c r="AI40" s="41">
        <v>0</v>
      </c>
      <c r="AJ40" s="41">
        <v>7260000</v>
      </c>
      <c r="AK40" s="41">
        <v>7706</v>
      </c>
      <c r="AL40" s="41">
        <v>0</v>
      </c>
      <c r="AM40" s="41">
        <v>46290000</v>
      </c>
      <c r="AN40" s="41">
        <v>5771</v>
      </c>
      <c r="AO40" s="41">
        <v>0</v>
      </c>
      <c r="AP40" s="41">
        <v>36537500</v>
      </c>
      <c r="AQ40" s="42">
        <f t="shared" si="0"/>
        <v>42323</v>
      </c>
      <c r="AR40" s="42">
        <v>0</v>
      </c>
      <c r="AS40" s="42">
        <v>132769710</v>
      </c>
    </row>
    <row r="41" spans="1:45">
      <c r="A41" s="39">
        <v>36</v>
      </c>
      <c r="B41" s="9"/>
      <c r="C41" s="9" t="s">
        <v>114</v>
      </c>
      <c r="D41" s="9" t="s">
        <v>66</v>
      </c>
      <c r="E41" s="10">
        <v>1306</v>
      </c>
      <c r="F41" s="10">
        <v>1720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1">
        <f t="shared" si="0"/>
        <v>0</v>
      </c>
      <c r="AR41" s="11">
        <v>0</v>
      </c>
      <c r="AS41" s="11">
        <v>0</v>
      </c>
    </row>
    <row r="42" spans="1:45" s="43" customFormat="1">
      <c r="A42" s="39">
        <v>37</v>
      </c>
      <c r="B42" s="40"/>
      <c r="C42" s="40" t="s">
        <v>110</v>
      </c>
      <c r="D42" s="40" t="s">
        <v>67</v>
      </c>
      <c r="E42" s="41">
        <v>282</v>
      </c>
      <c r="F42" s="41">
        <v>117</v>
      </c>
      <c r="G42" s="41">
        <v>2878</v>
      </c>
      <c r="H42" s="41">
        <v>175</v>
      </c>
      <c r="I42" s="41">
        <v>314826420</v>
      </c>
      <c r="J42" s="41">
        <v>1707</v>
      </c>
      <c r="K42" s="41">
        <v>0</v>
      </c>
      <c r="L42" s="41">
        <v>153709203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45</v>
      </c>
      <c r="AC42" s="41">
        <v>0</v>
      </c>
      <c r="AD42" s="41">
        <v>4793169</v>
      </c>
      <c r="AE42" s="41">
        <v>1600</v>
      </c>
      <c r="AF42" s="41">
        <v>0</v>
      </c>
      <c r="AG42" s="41">
        <v>151931707</v>
      </c>
      <c r="AH42" s="41">
        <v>8654</v>
      </c>
      <c r="AI42" s="41">
        <v>0</v>
      </c>
      <c r="AJ42" s="41">
        <v>739617977</v>
      </c>
      <c r="AK42" s="41">
        <v>13039</v>
      </c>
      <c r="AL42" s="41">
        <v>0</v>
      </c>
      <c r="AM42" s="41">
        <v>1026479685</v>
      </c>
      <c r="AN42" s="41">
        <v>0</v>
      </c>
      <c r="AO42" s="41">
        <v>0</v>
      </c>
      <c r="AP42" s="41">
        <v>0</v>
      </c>
      <c r="AQ42" s="42">
        <f t="shared" si="0"/>
        <v>27923</v>
      </c>
      <c r="AR42" s="42">
        <v>175</v>
      </c>
      <c r="AS42" s="42">
        <v>2391358161</v>
      </c>
    </row>
    <row r="43" spans="1:45" s="43" customFormat="1">
      <c r="A43" s="39">
        <v>38</v>
      </c>
      <c r="B43" s="40"/>
      <c r="C43" s="40" t="s">
        <v>110</v>
      </c>
      <c r="D43" s="40" t="s">
        <v>68</v>
      </c>
      <c r="E43" s="41">
        <v>5</v>
      </c>
      <c r="F43" s="41">
        <v>6</v>
      </c>
      <c r="G43" s="41">
        <v>1577</v>
      </c>
      <c r="H43" s="41">
        <v>0</v>
      </c>
      <c r="I43" s="41">
        <v>53883000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1260</v>
      </c>
      <c r="AF43" s="41">
        <v>0</v>
      </c>
      <c r="AG43" s="41">
        <v>31500000</v>
      </c>
      <c r="AH43" s="41">
        <v>2669</v>
      </c>
      <c r="AI43" s="41">
        <v>0</v>
      </c>
      <c r="AJ43" s="41">
        <v>66725000</v>
      </c>
      <c r="AK43" s="41">
        <v>1694</v>
      </c>
      <c r="AL43" s="41">
        <v>0</v>
      </c>
      <c r="AM43" s="41">
        <v>42350000</v>
      </c>
      <c r="AN43" s="41">
        <v>2371</v>
      </c>
      <c r="AO43" s="41">
        <v>0</v>
      </c>
      <c r="AP43" s="41">
        <v>59275000</v>
      </c>
      <c r="AQ43" s="42">
        <f t="shared" si="0"/>
        <v>9571</v>
      </c>
      <c r="AR43" s="42">
        <v>0</v>
      </c>
      <c r="AS43" s="42">
        <v>253733000</v>
      </c>
    </row>
    <row r="44" spans="1:45">
      <c r="A44" s="39">
        <v>39</v>
      </c>
      <c r="B44" s="9"/>
      <c r="C44" s="9" t="s">
        <v>114</v>
      </c>
      <c r="D44" s="9" t="s">
        <v>118</v>
      </c>
      <c r="E44" s="10">
        <v>28</v>
      </c>
      <c r="F44" s="10">
        <v>17</v>
      </c>
      <c r="G44" s="10">
        <v>256</v>
      </c>
      <c r="H44" s="10">
        <v>0</v>
      </c>
      <c r="I44" s="10">
        <v>15997420</v>
      </c>
      <c r="J44" s="10">
        <v>225</v>
      </c>
      <c r="K44" s="10">
        <v>0</v>
      </c>
      <c r="L44" s="10">
        <v>8953347</v>
      </c>
      <c r="M44" s="10">
        <v>620</v>
      </c>
      <c r="N44" s="10">
        <v>0</v>
      </c>
      <c r="O44" s="10">
        <v>16259242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1">
        <f t="shared" si="0"/>
        <v>1101</v>
      </c>
      <c r="AR44" s="11">
        <v>0</v>
      </c>
      <c r="AS44" s="11">
        <v>41210009</v>
      </c>
    </row>
    <row r="45" spans="1:45" s="43" customFormat="1">
      <c r="A45" s="39">
        <v>40</v>
      </c>
      <c r="B45" s="40"/>
      <c r="C45" s="40" t="s">
        <v>110</v>
      </c>
      <c r="D45" s="40" t="s">
        <v>69</v>
      </c>
      <c r="E45" s="41">
        <v>47</v>
      </c>
      <c r="F45" s="41">
        <v>30</v>
      </c>
      <c r="G45" s="41">
        <v>3075</v>
      </c>
      <c r="H45" s="41">
        <v>0</v>
      </c>
      <c r="I45" s="41">
        <v>68900000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2100</v>
      </c>
      <c r="AI45" s="41">
        <v>0</v>
      </c>
      <c r="AJ45" s="41">
        <v>51840000</v>
      </c>
      <c r="AK45" s="41">
        <v>4300</v>
      </c>
      <c r="AL45" s="41">
        <v>0</v>
      </c>
      <c r="AM45" s="41">
        <v>107700000</v>
      </c>
      <c r="AN45" s="41">
        <v>6400</v>
      </c>
      <c r="AO45" s="41">
        <v>0</v>
      </c>
      <c r="AP45" s="41">
        <v>158590000</v>
      </c>
      <c r="AQ45" s="42">
        <f t="shared" si="0"/>
        <v>15875</v>
      </c>
      <c r="AR45" s="42">
        <v>0</v>
      </c>
      <c r="AS45" s="42">
        <v>387030000</v>
      </c>
    </row>
    <row r="46" spans="1:45" s="43" customFormat="1">
      <c r="A46" s="39">
        <v>41</v>
      </c>
      <c r="B46" s="40"/>
      <c r="C46" s="40" t="s">
        <v>110</v>
      </c>
      <c r="D46" s="40" t="s">
        <v>70</v>
      </c>
      <c r="E46" s="41">
        <v>7</v>
      </c>
      <c r="F46" s="41">
        <v>5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689</v>
      </c>
      <c r="AI46" s="41">
        <v>0</v>
      </c>
      <c r="AJ46" s="41">
        <v>7857000</v>
      </c>
      <c r="AK46" s="41">
        <v>801</v>
      </c>
      <c r="AL46" s="41">
        <v>0</v>
      </c>
      <c r="AM46" s="41">
        <v>8736000</v>
      </c>
      <c r="AN46" s="41">
        <v>1405</v>
      </c>
      <c r="AO46" s="41">
        <v>0</v>
      </c>
      <c r="AP46" s="41">
        <v>13669000</v>
      </c>
      <c r="AQ46" s="42">
        <f>G46+J46+M46+P46+S46+V46+Y46+AB46+AE46+AH46+AK46+AN46</f>
        <v>2895</v>
      </c>
      <c r="AR46" s="42">
        <v>0</v>
      </c>
      <c r="AS46" s="42">
        <v>30262000</v>
      </c>
    </row>
    <row r="47" spans="1:45" s="43" customFormat="1">
      <c r="A47" s="39">
        <v>42</v>
      </c>
      <c r="B47" s="40"/>
      <c r="C47" s="40" t="s">
        <v>110</v>
      </c>
      <c r="D47" s="40" t="s">
        <v>119</v>
      </c>
      <c r="E47" s="41">
        <v>25</v>
      </c>
      <c r="F47" s="41">
        <v>7</v>
      </c>
      <c r="G47" s="41">
        <v>5734</v>
      </c>
      <c r="H47" s="41">
        <v>0</v>
      </c>
      <c r="I47" s="41">
        <v>114680000</v>
      </c>
      <c r="J47" s="41">
        <v>827</v>
      </c>
      <c r="K47" s="41">
        <v>0</v>
      </c>
      <c r="L47" s="41">
        <v>56787500</v>
      </c>
      <c r="M47" s="41">
        <v>1756</v>
      </c>
      <c r="N47" s="41">
        <v>0</v>
      </c>
      <c r="O47" s="41">
        <v>120375000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297</v>
      </c>
      <c r="AC47" s="41">
        <v>0</v>
      </c>
      <c r="AD47" s="41">
        <v>0</v>
      </c>
      <c r="AE47" s="41">
        <v>5736</v>
      </c>
      <c r="AF47" s="41">
        <v>0</v>
      </c>
      <c r="AG47" s="41">
        <v>0</v>
      </c>
      <c r="AH47" s="41">
        <v>6594</v>
      </c>
      <c r="AI47" s="41">
        <v>0</v>
      </c>
      <c r="AJ47" s="41">
        <v>0</v>
      </c>
      <c r="AK47" s="41">
        <v>4420</v>
      </c>
      <c r="AL47" s="41">
        <v>0</v>
      </c>
      <c r="AM47" s="41">
        <v>0</v>
      </c>
      <c r="AN47" s="41">
        <v>54</v>
      </c>
      <c r="AO47" s="41">
        <v>0</v>
      </c>
      <c r="AP47" s="41">
        <v>8649010</v>
      </c>
      <c r="AQ47" s="42">
        <f t="shared" si="0"/>
        <v>25418</v>
      </c>
      <c r="AR47" s="42">
        <v>0</v>
      </c>
      <c r="AS47" s="42">
        <v>300491510</v>
      </c>
    </row>
    <row r="48" spans="1:45" s="43" customFormat="1">
      <c r="A48" s="39">
        <v>43</v>
      </c>
      <c r="B48" s="40"/>
      <c r="C48" s="40" t="s">
        <v>110</v>
      </c>
      <c r="D48" s="40" t="s">
        <v>71</v>
      </c>
      <c r="E48" s="41">
        <v>24</v>
      </c>
      <c r="F48" s="41">
        <v>5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870</v>
      </c>
      <c r="AF48" s="41">
        <v>0</v>
      </c>
      <c r="AG48" s="41">
        <v>13050000</v>
      </c>
      <c r="AH48" s="41">
        <v>1351</v>
      </c>
      <c r="AI48" s="41">
        <v>0</v>
      </c>
      <c r="AJ48" s="41">
        <v>20265000</v>
      </c>
      <c r="AK48" s="41">
        <v>1056</v>
      </c>
      <c r="AL48" s="41">
        <v>0</v>
      </c>
      <c r="AM48" s="41">
        <v>15840000</v>
      </c>
      <c r="AN48" s="41">
        <v>1830</v>
      </c>
      <c r="AO48" s="41">
        <v>0</v>
      </c>
      <c r="AP48" s="41">
        <v>27450000</v>
      </c>
      <c r="AQ48" s="42">
        <f t="shared" si="0"/>
        <v>5107</v>
      </c>
      <c r="AR48" s="42">
        <v>0</v>
      </c>
      <c r="AS48" s="42">
        <v>76605000</v>
      </c>
    </row>
    <row r="49" spans="1:46" s="43" customFormat="1">
      <c r="A49" s="39">
        <v>44</v>
      </c>
      <c r="B49" s="40"/>
      <c r="C49" s="40" t="s">
        <v>110</v>
      </c>
      <c r="D49" s="40" t="s">
        <v>72</v>
      </c>
      <c r="E49" s="41">
        <v>28</v>
      </c>
      <c r="F49" s="41">
        <v>8</v>
      </c>
      <c r="G49" s="41">
        <v>2396</v>
      </c>
      <c r="H49" s="41">
        <v>0</v>
      </c>
      <c r="I49" s="41">
        <v>147617500</v>
      </c>
      <c r="J49" s="41">
        <v>827</v>
      </c>
      <c r="K49" s="41">
        <v>0</v>
      </c>
      <c r="L49" s="41">
        <v>56787500</v>
      </c>
      <c r="M49" s="41">
        <v>1756</v>
      </c>
      <c r="N49" s="41">
        <v>0</v>
      </c>
      <c r="O49" s="41">
        <v>120378000</v>
      </c>
      <c r="P49" s="41">
        <v>1316</v>
      </c>
      <c r="Q49" s="41">
        <v>0</v>
      </c>
      <c r="R49" s="41">
        <v>101420000</v>
      </c>
      <c r="S49" s="41">
        <v>3116</v>
      </c>
      <c r="T49" s="41">
        <v>0</v>
      </c>
      <c r="U49" s="41">
        <v>251645000</v>
      </c>
      <c r="V49" s="41">
        <v>1418</v>
      </c>
      <c r="W49" s="41">
        <v>0</v>
      </c>
      <c r="X49" s="41">
        <v>113755000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808</v>
      </c>
      <c r="AF49" s="41">
        <v>0</v>
      </c>
      <c r="AG49" s="41">
        <v>65395000</v>
      </c>
      <c r="AH49" s="41">
        <v>2699</v>
      </c>
      <c r="AI49" s="41">
        <v>0</v>
      </c>
      <c r="AJ49" s="41">
        <v>212592500</v>
      </c>
      <c r="AK49" s="41">
        <v>1009</v>
      </c>
      <c r="AL49" s="41">
        <v>0</v>
      </c>
      <c r="AM49" s="41">
        <v>65485000</v>
      </c>
      <c r="AN49" s="41">
        <v>2371</v>
      </c>
      <c r="AO49" s="41">
        <v>0</v>
      </c>
      <c r="AP49" s="41">
        <v>163797500</v>
      </c>
      <c r="AQ49" s="42">
        <f t="shared" si="0"/>
        <v>17716</v>
      </c>
      <c r="AR49" s="42">
        <v>0</v>
      </c>
      <c r="AS49" s="42">
        <v>1298873000</v>
      </c>
    </row>
    <row r="50" spans="1:46" s="43" customFormat="1">
      <c r="A50" s="39">
        <v>45</v>
      </c>
      <c r="B50" s="40"/>
      <c r="C50" s="40" t="s">
        <v>110</v>
      </c>
      <c r="D50" s="40" t="s">
        <v>73</v>
      </c>
      <c r="E50" s="41">
        <v>61</v>
      </c>
      <c r="F50" s="41">
        <v>19</v>
      </c>
      <c r="G50" s="41">
        <v>1404</v>
      </c>
      <c r="H50" s="41">
        <v>0</v>
      </c>
      <c r="I50" s="41">
        <v>11167000</v>
      </c>
      <c r="J50" s="41">
        <v>682</v>
      </c>
      <c r="K50" s="41">
        <v>0</v>
      </c>
      <c r="L50" s="41">
        <v>6363000</v>
      </c>
      <c r="M50" s="41">
        <v>1797</v>
      </c>
      <c r="N50" s="41">
        <v>0</v>
      </c>
      <c r="O50" s="41">
        <v>13770000</v>
      </c>
      <c r="P50" s="41">
        <v>1810</v>
      </c>
      <c r="Q50" s="41">
        <v>0</v>
      </c>
      <c r="R50" s="41">
        <v>10120000</v>
      </c>
      <c r="S50" s="41">
        <v>1280</v>
      </c>
      <c r="T50" s="41">
        <v>0</v>
      </c>
      <c r="U50" s="41">
        <v>7200000</v>
      </c>
      <c r="V50" s="41">
        <v>652</v>
      </c>
      <c r="W50" s="41">
        <v>0</v>
      </c>
      <c r="X50" s="41">
        <v>3774000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810</v>
      </c>
      <c r="AF50" s="41">
        <v>0</v>
      </c>
      <c r="AG50" s="41">
        <v>4592000</v>
      </c>
      <c r="AH50" s="41">
        <v>3728</v>
      </c>
      <c r="AI50" s="41">
        <v>0</v>
      </c>
      <c r="AJ50" s="41">
        <v>19950000</v>
      </c>
      <c r="AK50" s="41">
        <v>2588</v>
      </c>
      <c r="AL50" s="41">
        <v>0</v>
      </c>
      <c r="AM50" s="41">
        <v>13919</v>
      </c>
      <c r="AN50" s="41">
        <v>3881</v>
      </c>
      <c r="AO50" s="41">
        <v>0</v>
      </c>
      <c r="AP50" s="41">
        <v>20754000</v>
      </c>
      <c r="AQ50" s="42">
        <f t="shared" si="0"/>
        <v>18632</v>
      </c>
      <c r="AR50" s="42">
        <v>0</v>
      </c>
      <c r="AS50" s="42">
        <v>97703919</v>
      </c>
    </row>
    <row r="51" spans="1:46" s="47" customFormat="1">
      <c r="A51" s="39">
        <v>46</v>
      </c>
      <c r="B51" s="44"/>
      <c r="C51" s="44" t="s">
        <v>36</v>
      </c>
      <c r="D51" s="44" t="s">
        <v>74</v>
      </c>
      <c r="E51" s="45">
        <v>5</v>
      </c>
      <c r="F51" s="45">
        <v>3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346</v>
      </c>
      <c r="T51" s="45">
        <v>0</v>
      </c>
      <c r="U51" s="45">
        <v>2204000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0</v>
      </c>
      <c r="AF51" s="45">
        <v>0</v>
      </c>
      <c r="AG51" s="45">
        <v>0</v>
      </c>
      <c r="AH51" s="45">
        <v>0</v>
      </c>
      <c r="AI51" s="45">
        <v>0</v>
      </c>
      <c r="AJ51" s="45">
        <v>0</v>
      </c>
      <c r="AK51" s="45">
        <v>0</v>
      </c>
      <c r="AL51" s="45">
        <v>0</v>
      </c>
      <c r="AM51" s="45">
        <v>0</v>
      </c>
      <c r="AN51" s="45">
        <v>4159</v>
      </c>
      <c r="AO51" s="45">
        <v>0</v>
      </c>
      <c r="AP51" s="45">
        <v>0</v>
      </c>
      <c r="AQ51" s="46">
        <f t="shared" si="0"/>
        <v>4505</v>
      </c>
      <c r="AR51" s="46">
        <v>0</v>
      </c>
      <c r="AS51" s="46">
        <v>2204000</v>
      </c>
    </row>
    <row r="52" spans="1:46" s="47" customFormat="1">
      <c r="A52" s="39">
        <v>47</v>
      </c>
      <c r="B52" s="44"/>
      <c r="C52" s="44" t="s">
        <v>36</v>
      </c>
      <c r="D52" s="44" t="s">
        <v>75</v>
      </c>
      <c r="E52" s="45">
        <v>3</v>
      </c>
      <c r="F52" s="45">
        <v>0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6">
        <f t="shared" si="0"/>
        <v>0</v>
      </c>
      <c r="AR52" s="46">
        <v>0</v>
      </c>
      <c r="AS52" s="46">
        <v>0</v>
      </c>
    </row>
    <row r="53" spans="1:46" s="43" customFormat="1">
      <c r="A53" s="39">
        <v>48</v>
      </c>
      <c r="B53" s="40"/>
      <c r="C53" s="40" t="s">
        <v>110</v>
      </c>
      <c r="D53" s="40" t="s">
        <v>76</v>
      </c>
      <c r="E53" s="41">
        <v>17</v>
      </c>
      <c r="F53" s="41">
        <v>4</v>
      </c>
      <c r="G53" s="41">
        <v>587</v>
      </c>
      <c r="H53" s="41">
        <v>0</v>
      </c>
      <c r="I53" s="41">
        <v>12825000</v>
      </c>
      <c r="J53" s="41">
        <v>369</v>
      </c>
      <c r="K53" s="41">
        <v>0</v>
      </c>
      <c r="L53" s="41">
        <v>7145000</v>
      </c>
      <c r="M53" s="41">
        <v>0</v>
      </c>
      <c r="N53" s="41">
        <v>0</v>
      </c>
      <c r="O53" s="41">
        <v>0</v>
      </c>
      <c r="P53" s="41">
        <v>540</v>
      </c>
      <c r="Q53" s="41">
        <v>0</v>
      </c>
      <c r="R53" s="41">
        <v>9960000</v>
      </c>
      <c r="S53" s="41">
        <v>191</v>
      </c>
      <c r="T53" s="41">
        <v>0</v>
      </c>
      <c r="U53" s="41">
        <v>3255000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338</v>
      </c>
      <c r="AI53" s="41">
        <v>0</v>
      </c>
      <c r="AJ53" s="41">
        <v>6345000</v>
      </c>
      <c r="AK53" s="41">
        <v>542</v>
      </c>
      <c r="AL53" s="41">
        <v>0</v>
      </c>
      <c r="AM53" s="41">
        <v>9620000</v>
      </c>
      <c r="AN53" s="41">
        <v>688</v>
      </c>
      <c r="AO53" s="41">
        <v>0</v>
      </c>
      <c r="AP53" s="41">
        <v>11905000</v>
      </c>
      <c r="AQ53" s="42">
        <f t="shared" si="0"/>
        <v>3255</v>
      </c>
      <c r="AR53" s="42">
        <v>0</v>
      </c>
      <c r="AS53" s="42">
        <v>61055000</v>
      </c>
    </row>
    <row r="54" spans="1:46" s="47" customFormat="1">
      <c r="A54" s="39">
        <v>49</v>
      </c>
      <c r="B54" s="44"/>
      <c r="C54" s="44" t="s">
        <v>36</v>
      </c>
      <c r="D54" s="44" t="s">
        <v>77</v>
      </c>
      <c r="E54" s="45">
        <v>23</v>
      </c>
      <c r="F54" s="45">
        <v>9</v>
      </c>
      <c r="G54" s="45">
        <v>1717</v>
      </c>
      <c r="H54" s="45">
        <v>0</v>
      </c>
      <c r="I54" s="45">
        <v>13389000</v>
      </c>
      <c r="J54" s="45">
        <v>744</v>
      </c>
      <c r="K54" s="45">
        <v>0</v>
      </c>
      <c r="L54" s="45">
        <v>5420000</v>
      </c>
      <c r="M54" s="45">
        <v>3998</v>
      </c>
      <c r="N54" s="45">
        <v>0</v>
      </c>
      <c r="O54" s="45">
        <v>16262000</v>
      </c>
      <c r="P54" s="45">
        <v>0</v>
      </c>
      <c r="Q54" s="45">
        <v>0</v>
      </c>
      <c r="R54" s="45">
        <v>0</v>
      </c>
      <c r="S54" s="45">
        <v>2147</v>
      </c>
      <c r="T54" s="45">
        <v>0</v>
      </c>
      <c r="U54" s="45">
        <v>3735250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20443</v>
      </c>
      <c r="AI54" s="45">
        <v>0</v>
      </c>
      <c r="AJ54" s="45">
        <v>0</v>
      </c>
      <c r="AK54" s="45">
        <v>1026</v>
      </c>
      <c r="AL54" s="45">
        <v>0</v>
      </c>
      <c r="AM54" s="45">
        <v>11824000</v>
      </c>
      <c r="AN54" s="45">
        <v>21176</v>
      </c>
      <c r="AO54" s="45">
        <v>0</v>
      </c>
      <c r="AP54" s="45">
        <v>0</v>
      </c>
      <c r="AQ54" s="46">
        <f t="shared" si="0"/>
        <v>51251</v>
      </c>
      <c r="AR54" s="46">
        <v>0</v>
      </c>
      <c r="AS54" s="46">
        <v>50630250</v>
      </c>
    </row>
    <row r="55" spans="1:46" s="43" customFormat="1">
      <c r="A55" s="39">
        <v>50</v>
      </c>
      <c r="B55" s="40"/>
      <c r="C55" s="40" t="s">
        <v>110</v>
      </c>
      <c r="D55" s="40" t="s">
        <v>78</v>
      </c>
      <c r="E55" s="41">
        <v>17</v>
      </c>
      <c r="F55" s="41">
        <v>2</v>
      </c>
      <c r="G55" s="41">
        <v>2791</v>
      </c>
      <c r="H55" s="41">
        <v>0</v>
      </c>
      <c r="I55" s="41">
        <v>65230000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1">
        <v>1723</v>
      </c>
      <c r="AC55" s="41">
        <v>0</v>
      </c>
      <c r="AD55" s="41">
        <v>43075000</v>
      </c>
      <c r="AE55" s="41">
        <v>2107</v>
      </c>
      <c r="AF55" s="41">
        <v>0</v>
      </c>
      <c r="AG55" s="41">
        <v>52675000</v>
      </c>
      <c r="AH55" s="41">
        <v>3722</v>
      </c>
      <c r="AI55" s="41">
        <v>0</v>
      </c>
      <c r="AJ55" s="41">
        <v>93050000</v>
      </c>
      <c r="AK55" s="41">
        <v>3983</v>
      </c>
      <c r="AL55" s="41">
        <v>0</v>
      </c>
      <c r="AM55" s="41">
        <v>99575000</v>
      </c>
      <c r="AN55" s="41">
        <v>4075</v>
      </c>
      <c r="AO55" s="41">
        <v>0</v>
      </c>
      <c r="AP55" s="41">
        <v>101875000</v>
      </c>
      <c r="AQ55" s="42">
        <f t="shared" si="0"/>
        <v>18401</v>
      </c>
      <c r="AR55" s="42">
        <v>0</v>
      </c>
      <c r="AS55" s="42">
        <v>455480000</v>
      </c>
    </row>
    <row r="56" spans="1:46">
      <c r="A56" s="119" t="s">
        <v>32</v>
      </c>
      <c r="B56" s="120"/>
      <c r="C56" s="120"/>
      <c r="D56" s="121"/>
      <c r="E56" s="11">
        <v>2663</v>
      </c>
      <c r="F56" s="11">
        <v>2375</v>
      </c>
      <c r="G56" s="11">
        <f>SUM(G6:G55)</f>
        <v>121892</v>
      </c>
      <c r="H56" s="11">
        <f t="shared" ref="H56:AS56" si="1">SUM(H6:H55)</f>
        <v>175</v>
      </c>
      <c r="I56" s="11">
        <f t="shared" si="1"/>
        <v>2156823040</v>
      </c>
      <c r="J56" s="11">
        <f t="shared" si="1"/>
        <v>60162</v>
      </c>
      <c r="K56" s="11">
        <f t="shared" si="1"/>
        <v>0</v>
      </c>
      <c r="L56" s="11">
        <f t="shared" si="1"/>
        <v>1014269170</v>
      </c>
      <c r="M56" s="52">
        <f>SUM(M6:M55)</f>
        <v>154226</v>
      </c>
      <c r="N56" s="52">
        <f t="shared" si="1"/>
        <v>0</v>
      </c>
      <c r="O56" s="52">
        <f t="shared" si="1"/>
        <v>1019178492</v>
      </c>
      <c r="P56" s="52">
        <f t="shared" si="1"/>
        <v>140012</v>
      </c>
      <c r="Q56" s="52">
        <f t="shared" si="1"/>
        <v>9</v>
      </c>
      <c r="R56" s="52">
        <f t="shared" si="1"/>
        <v>868557000</v>
      </c>
      <c r="S56" s="52">
        <f t="shared" si="1"/>
        <v>123598</v>
      </c>
      <c r="T56" s="52">
        <f t="shared" si="1"/>
        <v>4</v>
      </c>
      <c r="U56" s="52">
        <f t="shared" si="1"/>
        <v>1432361750</v>
      </c>
      <c r="V56" s="52">
        <f t="shared" si="1"/>
        <v>38936</v>
      </c>
      <c r="W56" s="52">
        <f t="shared" si="1"/>
        <v>1</v>
      </c>
      <c r="X56" s="52">
        <f t="shared" si="1"/>
        <v>882548000</v>
      </c>
      <c r="Y56" s="52">
        <f t="shared" si="1"/>
        <v>5256</v>
      </c>
      <c r="Z56" s="52">
        <f t="shared" si="1"/>
        <v>0</v>
      </c>
      <c r="AA56" s="52">
        <f t="shared" si="1"/>
        <v>162898000</v>
      </c>
      <c r="AB56" s="52">
        <f t="shared" si="1"/>
        <v>16761</v>
      </c>
      <c r="AC56" s="52">
        <f t="shared" si="1"/>
        <v>0</v>
      </c>
      <c r="AD56" s="52">
        <f t="shared" si="1"/>
        <v>256240084</v>
      </c>
      <c r="AE56" s="52">
        <f>SUM(AE6:AE55)</f>
        <v>114138</v>
      </c>
      <c r="AF56" s="52">
        <f t="shared" si="1"/>
        <v>2</v>
      </c>
      <c r="AG56" s="52">
        <f t="shared" si="1"/>
        <v>1104062002</v>
      </c>
      <c r="AH56" s="52">
        <f t="shared" si="1"/>
        <v>246454</v>
      </c>
      <c r="AI56" s="52">
        <f t="shared" si="1"/>
        <v>0</v>
      </c>
      <c r="AJ56" s="52">
        <f t="shared" si="1"/>
        <v>2520936477</v>
      </c>
      <c r="AK56" s="52">
        <f t="shared" si="1"/>
        <v>222117</v>
      </c>
      <c r="AL56" s="52">
        <f t="shared" si="1"/>
        <v>1</v>
      </c>
      <c r="AM56" s="52">
        <f t="shared" si="1"/>
        <v>2851886604</v>
      </c>
      <c r="AN56" s="52">
        <f t="shared" si="1"/>
        <v>208118</v>
      </c>
      <c r="AO56" s="52">
        <f t="shared" si="1"/>
        <v>25</v>
      </c>
      <c r="AP56" s="52">
        <f t="shared" si="1"/>
        <v>2959434825</v>
      </c>
      <c r="AQ56" s="52">
        <f>SUM(AQ6:AQ55)</f>
        <v>1451670</v>
      </c>
      <c r="AR56" s="52">
        <f t="shared" si="1"/>
        <v>217</v>
      </c>
      <c r="AS56" s="52">
        <f t="shared" si="1"/>
        <v>17229195444</v>
      </c>
      <c r="AT56" s="53"/>
    </row>
    <row r="57" spans="1:46">
      <c r="A57" s="119" t="s">
        <v>19</v>
      </c>
      <c r="B57" s="120"/>
      <c r="C57" s="120"/>
      <c r="D57" s="121"/>
      <c r="E57" s="11">
        <v>2663</v>
      </c>
      <c r="F57" s="11">
        <v>2375</v>
      </c>
      <c r="G57" s="11">
        <f>G56</f>
        <v>121892</v>
      </c>
      <c r="H57" s="11">
        <f t="shared" ref="H57:AS57" si="2">H56</f>
        <v>175</v>
      </c>
      <c r="I57" s="11">
        <f t="shared" si="2"/>
        <v>2156823040</v>
      </c>
      <c r="J57" s="11">
        <f t="shared" si="2"/>
        <v>60162</v>
      </c>
      <c r="K57" s="11">
        <f t="shared" si="2"/>
        <v>0</v>
      </c>
      <c r="L57" s="11">
        <f t="shared" si="2"/>
        <v>1014269170</v>
      </c>
      <c r="M57" s="52">
        <f t="shared" si="2"/>
        <v>154226</v>
      </c>
      <c r="N57" s="52">
        <f t="shared" si="2"/>
        <v>0</v>
      </c>
      <c r="O57" s="52">
        <f t="shared" si="2"/>
        <v>1019178492</v>
      </c>
      <c r="P57" s="52">
        <f t="shared" si="2"/>
        <v>140012</v>
      </c>
      <c r="Q57" s="52">
        <f t="shared" si="2"/>
        <v>9</v>
      </c>
      <c r="R57" s="52">
        <f t="shared" si="2"/>
        <v>868557000</v>
      </c>
      <c r="S57" s="52">
        <f t="shared" si="2"/>
        <v>123598</v>
      </c>
      <c r="T57" s="52">
        <f t="shared" si="2"/>
        <v>4</v>
      </c>
      <c r="U57" s="52">
        <f t="shared" si="2"/>
        <v>1432361750</v>
      </c>
      <c r="V57" s="52">
        <f t="shared" si="2"/>
        <v>38936</v>
      </c>
      <c r="W57" s="52">
        <f t="shared" si="2"/>
        <v>1</v>
      </c>
      <c r="X57" s="52">
        <f t="shared" si="2"/>
        <v>882548000</v>
      </c>
      <c r="Y57" s="52">
        <f t="shared" si="2"/>
        <v>5256</v>
      </c>
      <c r="Z57" s="52">
        <f t="shared" si="2"/>
        <v>0</v>
      </c>
      <c r="AA57" s="52">
        <f t="shared" si="2"/>
        <v>162898000</v>
      </c>
      <c r="AB57" s="52">
        <f t="shared" si="2"/>
        <v>16761</v>
      </c>
      <c r="AC57" s="52">
        <f t="shared" si="2"/>
        <v>0</v>
      </c>
      <c r="AD57" s="52">
        <f t="shared" si="2"/>
        <v>256240084</v>
      </c>
      <c r="AE57" s="52">
        <f t="shared" si="2"/>
        <v>114138</v>
      </c>
      <c r="AF57" s="52">
        <f t="shared" si="2"/>
        <v>2</v>
      </c>
      <c r="AG57" s="52">
        <f t="shared" si="2"/>
        <v>1104062002</v>
      </c>
      <c r="AH57" s="52">
        <f t="shared" si="2"/>
        <v>246454</v>
      </c>
      <c r="AI57" s="52">
        <f t="shared" si="2"/>
        <v>0</v>
      </c>
      <c r="AJ57" s="52">
        <f t="shared" si="2"/>
        <v>2520936477</v>
      </c>
      <c r="AK57" s="52">
        <f t="shared" si="2"/>
        <v>222117</v>
      </c>
      <c r="AL57" s="52">
        <f t="shared" si="2"/>
        <v>1</v>
      </c>
      <c r="AM57" s="52">
        <f t="shared" si="2"/>
        <v>2851886604</v>
      </c>
      <c r="AN57" s="52">
        <f t="shared" si="2"/>
        <v>208118</v>
      </c>
      <c r="AO57" s="52">
        <f t="shared" si="2"/>
        <v>25</v>
      </c>
      <c r="AP57" s="52">
        <f t="shared" si="2"/>
        <v>2959434825</v>
      </c>
      <c r="AQ57" s="52">
        <f t="shared" si="2"/>
        <v>1451670</v>
      </c>
      <c r="AR57" s="52">
        <f t="shared" si="2"/>
        <v>217</v>
      </c>
      <c r="AS57" s="52">
        <f t="shared" si="2"/>
        <v>17229195444</v>
      </c>
      <c r="AT57" s="53"/>
    </row>
    <row r="59" spans="1:46">
      <c r="A59" s="54"/>
      <c r="B59" s="55" t="s">
        <v>120</v>
      </c>
    </row>
    <row r="60" spans="1:46">
      <c r="A60" s="54"/>
      <c r="B60" s="55" t="s">
        <v>121</v>
      </c>
    </row>
    <row r="62" spans="1:46">
      <c r="AR62">
        <f>SUM(AT66)</f>
        <v>1451887</v>
      </c>
    </row>
    <row r="66" spans="46:46">
      <c r="AT66" s="3">
        <f>AQ56+AR56</f>
        <v>1451887</v>
      </c>
    </row>
  </sheetData>
  <mergeCells count="24">
    <mergeCell ref="A56:D56"/>
    <mergeCell ref="A57:D57"/>
    <mergeCell ref="AE3:AG3"/>
    <mergeCell ref="AH3:AJ3"/>
    <mergeCell ref="AK3:AM3"/>
    <mergeCell ref="B5:AQ5"/>
    <mergeCell ref="M3:O3"/>
    <mergeCell ref="P3:R3"/>
    <mergeCell ref="S3:U3"/>
    <mergeCell ref="V3:X3"/>
    <mergeCell ref="Y3:AA3"/>
    <mergeCell ref="AB3:AD3"/>
    <mergeCell ref="A1:R2"/>
    <mergeCell ref="S1:AG2"/>
    <mergeCell ref="AH1:AV2"/>
    <mergeCell ref="A3:A4"/>
    <mergeCell ref="B3:B4"/>
    <mergeCell ref="C3:C4"/>
    <mergeCell ref="D3:D4"/>
    <mergeCell ref="E3:F3"/>
    <mergeCell ref="G3:I3"/>
    <mergeCell ref="J3:L3"/>
    <mergeCell ref="AN3:AP3"/>
    <mergeCell ref="AQ3:A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WISMAN WISNUS TAHUNAN</vt:lpstr>
      <vt:lpstr>PER DTW</vt:lpstr>
      <vt:lpstr>TOTAL TAHUNAN</vt:lpstr>
      <vt:lpstr>Sheet2</vt:lpstr>
      <vt:lpstr>'TOTAL TAHUNAN'!Print_Area</vt:lpstr>
      <vt:lpstr>'WISMAN WISNUS TAHUNAN'!Print_Area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a42f</dc:creator>
  <cp:lastModifiedBy>asus</cp:lastModifiedBy>
  <cp:lastPrinted>2023-01-19T03:11:23Z</cp:lastPrinted>
  <dcterms:created xsi:type="dcterms:W3CDTF">2021-01-12T20:55:03Z</dcterms:created>
  <dcterms:modified xsi:type="dcterms:W3CDTF">2023-06-13T07:04:02Z</dcterms:modified>
</cp:coreProperties>
</file>